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 activeTab="2"/>
  </bookViews>
  <sheets>
    <sheet name="datos" sheetId="1" r:id="rId1"/>
    <sheet name="1" sheetId="2" r:id="rId2"/>
    <sheet name="2" sheetId="3" r:id="rId3"/>
  </sheets>
  <calcPr calcId="144525"/>
  <pivotCaches>
    <pivotCache cacheId="9" r:id="rId4"/>
  </pivotCaches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J26" i="1"/>
  <c r="J27" i="1"/>
  <c r="J28" i="1"/>
  <c r="J29" i="1"/>
  <c r="J30" i="1"/>
  <c r="J31" i="1"/>
  <c r="J3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" i="1"/>
  <c r="N28" i="1"/>
  <c r="N31" i="1"/>
  <c r="N29" i="1"/>
  <c r="N30" i="1"/>
  <c r="N32" i="1"/>
  <c r="N27" i="1"/>
  <c r="N16" i="1"/>
  <c r="N18" i="1"/>
  <c r="N11" i="1"/>
  <c r="N12" i="1"/>
  <c r="N17" i="1"/>
  <c r="N13" i="1"/>
  <c r="N14" i="1"/>
  <c r="N10" i="1"/>
  <c r="N15" i="1"/>
  <c r="M26" i="1"/>
  <c r="M32" i="1"/>
  <c r="M22" i="1"/>
  <c r="M28" i="1"/>
  <c r="M21" i="1"/>
  <c r="M27" i="1"/>
  <c r="K30" i="1"/>
  <c r="K31" i="1"/>
  <c r="K32" i="1"/>
  <c r="K29" i="1"/>
  <c r="M8" i="1"/>
  <c r="M9" i="1"/>
  <c r="M10" i="1"/>
  <c r="M11" i="1"/>
  <c r="M12" i="1"/>
  <c r="M13" i="1"/>
  <c r="M15" i="1"/>
  <c r="M16" i="1"/>
  <c r="M17" i="1"/>
  <c r="M18" i="1"/>
  <c r="M6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I3" i="1"/>
  <c r="L3" i="1"/>
  <c r="I4" i="1"/>
  <c r="L4" i="1"/>
  <c r="I5" i="1"/>
  <c r="L5" i="1"/>
  <c r="I6" i="1"/>
  <c r="L6" i="1"/>
  <c r="I7" i="1"/>
  <c r="L7" i="1"/>
  <c r="I8" i="1"/>
  <c r="L8" i="1"/>
  <c r="I9" i="1"/>
  <c r="L9" i="1"/>
  <c r="I10" i="1"/>
  <c r="L10" i="1"/>
  <c r="I11" i="1"/>
  <c r="L11" i="1"/>
  <c r="I12" i="1"/>
  <c r="L12" i="1"/>
  <c r="I13" i="1"/>
  <c r="L13" i="1"/>
  <c r="I14" i="1"/>
  <c r="L14" i="1"/>
  <c r="I15" i="1"/>
  <c r="L15" i="1"/>
  <c r="I16" i="1"/>
  <c r="L16" i="1"/>
  <c r="I17" i="1"/>
  <c r="L17" i="1"/>
  <c r="I18" i="1"/>
  <c r="L18" i="1"/>
  <c r="I19" i="1"/>
  <c r="L19" i="1"/>
  <c r="I20" i="1"/>
  <c r="L20" i="1"/>
  <c r="I21" i="1"/>
  <c r="L21" i="1"/>
  <c r="I22" i="1"/>
  <c r="L22" i="1"/>
  <c r="I23" i="1"/>
  <c r="L23" i="1"/>
  <c r="I24" i="1"/>
  <c r="L24" i="1"/>
  <c r="I25" i="1"/>
  <c r="L25" i="1"/>
  <c r="I26" i="1"/>
  <c r="L26" i="1"/>
  <c r="I27" i="1"/>
  <c r="L27" i="1"/>
  <c r="I28" i="1"/>
  <c r="L28" i="1"/>
  <c r="I29" i="1"/>
  <c r="L29" i="1"/>
  <c r="I30" i="1"/>
  <c r="L30" i="1"/>
  <c r="I31" i="1"/>
  <c r="L31" i="1"/>
  <c r="I32" i="1"/>
  <c r="L32" i="1"/>
  <c r="I2" i="1"/>
  <c r="L2" i="1"/>
  <c r="M24" i="1"/>
  <c r="M30" i="1"/>
  <c r="M19" i="1"/>
  <c r="M25" i="1"/>
  <c r="M31" i="1"/>
  <c r="M23" i="1"/>
  <c r="M29" i="1"/>
</calcChain>
</file>

<file path=xl/sharedStrings.xml><?xml version="1.0" encoding="utf-8"?>
<sst xmlns="http://schemas.openxmlformats.org/spreadsheetml/2006/main" count="280" uniqueCount="84">
  <si>
    <t>Fase</t>
  </si>
  <si>
    <t xml:space="preserve">Tarea </t>
  </si>
  <si>
    <t>Subtarea</t>
  </si>
  <si>
    <t>1. Lanzamiento del proyecto</t>
  </si>
  <si>
    <t>1. Entornos de desarrollo y pruebas</t>
  </si>
  <si>
    <t>Responsable</t>
  </si>
  <si>
    <t>Lugar</t>
  </si>
  <si>
    <t>Desde</t>
  </si>
  <si>
    <t>Hasta</t>
  </si>
  <si>
    <t>Días</t>
  </si>
  <si>
    <t>Licencias de software</t>
  </si>
  <si>
    <t>Instalación software en entorno desarrollo y pruebas</t>
  </si>
  <si>
    <t>2. Requerimientos del diseño funcional y gráfico</t>
  </si>
  <si>
    <t>Diseño de estructura de navegación</t>
  </si>
  <si>
    <t>Diseño de procesos de gestión de contenidos</t>
  </si>
  <si>
    <t>Diseño funcional de productos y servicios</t>
  </si>
  <si>
    <t>Seleccionar equipo de trabajo</t>
  </si>
  <si>
    <t>AR</t>
  </si>
  <si>
    <t>Calcular alcance del proyecto</t>
  </si>
  <si>
    <t>Planificar el proyecto</t>
  </si>
  <si>
    <t>3.Diseño técnico</t>
  </si>
  <si>
    <t>4. Obtención prototipo operativo</t>
  </si>
  <si>
    <t>2. Diseño del portal</t>
  </si>
  <si>
    <t>Diseño de arquitectura y seguridad</t>
  </si>
  <si>
    <t>Diseño plantillas de contenidos</t>
  </si>
  <si>
    <t xml:space="preserve">Diseño de interfaces </t>
  </si>
  <si>
    <t>Diseño del modelo de datos</t>
  </si>
  <si>
    <t>Diseño técnico y funcional aprobado</t>
  </si>
  <si>
    <t>Diseño técnico aprobado</t>
  </si>
  <si>
    <t>Desarrollo del prototipo</t>
  </si>
  <si>
    <t>Evaluación y pruebas prototipo</t>
  </si>
  <si>
    <t>Aprobación prototipo finalizado</t>
  </si>
  <si>
    <t>1. Construcción de gráficos</t>
  </si>
  <si>
    <t>2. Parametrización</t>
  </si>
  <si>
    <t>3. Pruebas interfaces</t>
  </si>
  <si>
    <t>4. Formación</t>
  </si>
  <si>
    <t>5. Pruebas</t>
  </si>
  <si>
    <t>6. Prueba y aprobación final de la solución</t>
  </si>
  <si>
    <t>Construcción de gráficos</t>
  </si>
  <si>
    <t>Parametrización</t>
  </si>
  <si>
    <t>Pruebas interfaces</t>
  </si>
  <si>
    <t>Formación</t>
  </si>
  <si>
    <t>Pruebas</t>
  </si>
  <si>
    <t>Prueba y aprobación final de la solución</t>
  </si>
  <si>
    <t>1. Migración de datos final</t>
  </si>
  <si>
    <t>2. Pruebas finales</t>
  </si>
  <si>
    <t>3. Documentación final</t>
  </si>
  <si>
    <t>4. Documentación y formación usuarios finalizada</t>
  </si>
  <si>
    <t>1. Arranque de la solución</t>
  </si>
  <si>
    <t>2. Apoyo en la postimplantación</t>
  </si>
  <si>
    <t>3. Definición de mejoras</t>
  </si>
  <si>
    <t>4. Cierre del proyecto</t>
  </si>
  <si>
    <t>Migración de datos final</t>
  </si>
  <si>
    <t>Pruebas finales</t>
  </si>
  <si>
    <t>Documentación final</t>
  </si>
  <si>
    <t xml:space="preserve"> Documentación y formación usuarios finalizada</t>
  </si>
  <si>
    <t>Arranque de la solución</t>
  </si>
  <si>
    <t>Apoyo en la postimplantación</t>
  </si>
  <si>
    <t>Definición de mejoras</t>
  </si>
  <si>
    <t>Cierre del proyecto</t>
  </si>
  <si>
    <t xml:space="preserve">1. Organización de equipos </t>
  </si>
  <si>
    <t>3. Planificación del proyecto</t>
  </si>
  <si>
    <t>Oficinas</t>
  </si>
  <si>
    <t>AR+SJ</t>
  </si>
  <si>
    <t>SJ+RT+TI</t>
  </si>
  <si>
    <t>RT+TI+LM</t>
  </si>
  <si>
    <t>TI+LM+RE</t>
  </si>
  <si>
    <t>Oficinas+Empresa</t>
  </si>
  <si>
    <t>Total</t>
  </si>
  <si>
    <t>Id.</t>
  </si>
  <si>
    <t>Total general</t>
  </si>
  <si>
    <t>4. Implantación de la solución</t>
  </si>
  <si>
    <t>5. Puesta en marcha de la solución</t>
  </si>
  <si>
    <t>2. Determinación del alcance</t>
  </si>
  <si>
    <t>3. Construcción de la solución</t>
  </si>
  <si>
    <t>Importes PR</t>
  </si>
  <si>
    <t>Importes real</t>
  </si>
  <si>
    <t>Horas PR</t>
  </si>
  <si>
    <t>Horas Reales</t>
  </si>
  <si>
    <t>Mes</t>
  </si>
  <si>
    <t>Suma de Días</t>
  </si>
  <si>
    <t>Datos</t>
  </si>
  <si>
    <t xml:space="preserve"> Horas PR</t>
  </si>
  <si>
    <t xml:space="preserve"> Horas Reales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</si>
</sst>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7" formatCode="mm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/>
    <xf numFmtId="0" fontId="2" fillId="0" borderId="0" xfId="0" applyFont="1"/>
    <xf numFmtId="14" fontId="0" fillId="0" borderId="0" xfId="0" applyNumberFormat="1"/>
    <xf numFmtId="164" fontId="1" fillId="0" borderId="0" xfId="1" applyNumberFormat="1" applyFont="1"/>
    <xf numFmtId="0" fontId="0" fillId="0" borderId="0" xfId="0" pivotButton="1"/>
    <xf numFmtId="0" fontId="0" fillId="0" borderId="0" xfId="0" applyNumberFormat="1"/>
    <xf numFmtId="0" fontId="2" fillId="3" borderId="0" xfId="0" applyFont="1" applyFill="1"/>
    <xf numFmtId="167" fontId="1" fillId="0" borderId="0" xfId="1" applyNumberFormat="1" applyFont="1"/>
    <xf numFmtId="0" fontId="0" fillId="4" borderId="0" xfId="0" applyFill="1"/>
    <xf numFmtId="14" fontId="0" fillId="4" borderId="0" xfId="0" applyNumberFormat="1" applyFill="1"/>
    <xf numFmtId="0" fontId="0" fillId="4" borderId="0" xfId="0" applyNumberFormat="1" applyFill="1"/>
    <xf numFmtId="0" fontId="0" fillId="0" borderId="0" xfId="0" applyFill="1"/>
    <xf numFmtId="0" fontId="0" fillId="0" borderId="0" xfId="0" applyFont="1" applyFill="1"/>
    <xf numFmtId="0" fontId="0" fillId="4" borderId="0" xfId="0" applyNumberFormat="1" applyFont="1" applyFill="1"/>
  </cellXfs>
  <cellStyles count="2">
    <cellStyle name="Millares" xfId="1" builtinId="3"/>
    <cellStyle name="Normal" xfId="0" builtinId="0"/>
  </cellStyles>
  <dxfs count="171">
    <dxf>
      <font>
        <b val="0"/>
      </font>
    </dxf>
    <dxf>
      <font>
        <b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[12_3 ejercicio.xlsx]1!Tabla dinámica1</c:name>
    <c:fmtId val="0"/>
  </c:pivotSource>
  <c:chart>
    <c:autoTitleDeleted val="1"/>
    <c:pivotFmts>
      <c:pivotFmt>
        <c:idx val="0"/>
        <c:marker>
          <c:symbol val="none"/>
        </c:marker>
      </c:pivotFmt>
    </c:pivotFmts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'1'!$E$3:$E$4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'1'!$B$5:$D$36</c:f>
              <c:multiLvlStrCache>
                <c:ptCount val="31"/>
                <c:lvl>
                  <c:pt idx="0">
                    <c:v>05/01/2008</c:v>
                  </c:pt>
                  <c:pt idx="1">
                    <c:v>06/01/2008</c:v>
                  </c:pt>
                  <c:pt idx="2">
                    <c:v>07/01/2008</c:v>
                  </c:pt>
                  <c:pt idx="3">
                    <c:v>18/02/2008</c:v>
                  </c:pt>
                  <c:pt idx="4">
                    <c:v>19/02/2008</c:v>
                  </c:pt>
                  <c:pt idx="5">
                    <c:v>20/02/2008</c:v>
                  </c:pt>
                  <c:pt idx="6">
                    <c:v>21/02/2008</c:v>
                  </c:pt>
                  <c:pt idx="7">
                    <c:v>22/02/2008</c:v>
                  </c:pt>
                  <c:pt idx="8">
                    <c:v>23/02/2008</c:v>
                  </c:pt>
                  <c:pt idx="9">
                    <c:v>24/02/2008</c:v>
                  </c:pt>
                  <c:pt idx="10">
                    <c:v>25/02/2008</c:v>
                  </c:pt>
                  <c:pt idx="11">
                    <c:v>26/02/2008</c:v>
                  </c:pt>
                  <c:pt idx="12">
                    <c:v>27/02/2008</c:v>
                  </c:pt>
                  <c:pt idx="13">
                    <c:v>28/02/2008</c:v>
                  </c:pt>
                  <c:pt idx="14">
                    <c:v>29/02/2008</c:v>
                  </c:pt>
                  <c:pt idx="15">
                    <c:v>01/03/2008</c:v>
                  </c:pt>
                  <c:pt idx="16">
                    <c:v>02/03/2008</c:v>
                  </c:pt>
                  <c:pt idx="17">
                    <c:v>10/03/2008</c:v>
                  </c:pt>
                  <c:pt idx="18">
                    <c:v>11/03/2008</c:v>
                  </c:pt>
                  <c:pt idx="19">
                    <c:v>12/03/2008</c:v>
                  </c:pt>
                  <c:pt idx="20">
                    <c:v>13/03/2008</c:v>
                  </c:pt>
                  <c:pt idx="21">
                    <c:v>14/03/2008</c:v>
                  </c:pt>
                  <c:pt idx="22">
                    <c:v>15/04/2008</c:v>
                  </c:pt>
                  <c:pt idx="23">
                    <c:v>16/04/2008</c:v>
                  </c:pt>
                  <c:pt idx="24">
                    <c:v>17/04/2008</c:v>
                  </c:pt>
                  <c:pt idx="25">
                    <c:v>18/04/2008</c:v>
                  </c:pt>
                  <c:pt idx="26">
                    <c:v>19/04/2008</c:v>
                  </c:pt>
                  <c:pt idx="27">
                    <c:v>10/05/2008</c:v>
                  </c:pt>
                  <c:pt idx="28">
                    <c:v>11/05/2008</c:v>
                  </c:pt>
                  <c:pt idx="29">
                    <c:v>12/05/2008</c:v>
                  </c:pt>
                  <c:pt idx="30">
                    <c:v>13/05/2008</c:v>
                  </c:pt>
                </c:lvl>
                <c:lvl>
                  <c:pt idx="0">
                    <c:v>01/01/2008</c:v>
                  </c:pt>
                  <c:pt idx="1">
                    <c:v>02/01/2008</c:v>
                  </c:pt>
                  <c:pt idx="2">
                    <c:v>03/01/2008</c:v>
                  </c:pt>
                  <c:pt idx="3">
                    <c:v>10/02/2008</c:v>
                  </c:pt>
                  <c:pt idx="4">
                    <c:v>11/02/2008</c:v>
                  </c:pt>
                  <c:pt idx="5">
                    <c:v>12/02/2008</c:v>
                  </c:pt>
                  <c:pt idx="6">
                    <c:v>13/02/2008</c:v>
                  </c:pt>
                  <c:pt idx="7">
                    <c:v>14/02/2008</c:v>
                  </c:pt>
                  <c:pt idx="8">
                    <c:v>15/02/2008</c:v>
                  </c:pt>
                  <c:pt idx="9">
                    <c:v>16/02/2008</c:v>
                  </c:pt>
                  <c:pt idx="10">
                    <c:v>17/02/2008</c:v>
                  </c:pt>
                  <c:pt idx="11">
                    <c:v>18/02/2008</c:v>
                  </c:pt>
                  <c:pt idx="12">
                    <c:v>19/02/2008</c:v>
                  </c:pt>
                  <c:pt idx="13">
                    <c:v>20/02/2008</c:v>
                  </c:pt>
                  <c:pt idx="14">
                    <c:v>21/02/2008</c:v>
                  </c:pt>
                  <c:pt idx="15">
                    <c:v>22/02/2008</c:v>
                  </c:pt>
                  <c:pt idx="16">
                    <c:v>23/02/2008</c:v>
                  </c:pt>
                  <c:pt idx="17">
                    <c:v>01/03/2008</c:v>
                  </c:pt>
                  <c:pt idx="18">
                    <c:v>02/03/2008</c:v>
                  </c:pt>
                  <c:pt idx="19">
                    <c:v>03/03/2008</c:v>
                  </c:pt>
                  <c:pt idx="20">
                    <c:v>04/03/2008</c:v>
                  </c:pt>
                  <c:pt idx="21">
                    <c:v>05/03/2008</c:v>
                  </c:pt>
                  <c:pt idx="22">
                    <c:v>05/04/2008</c:v>
                  </c:pt>
                  <c:pt idx="23">
                    <c:v>06/04/2008</c:v>
                  </c:pt>
                  <c:pt idx="24">
                    <c:v>07/04/2008</c:v>
                  </c:pt>
                  <c:pt idx="25">
                    <c:v>08/04/2008</c:v>
                  </c:pt>
                  <c:pt idx="26">
                    <c:v>09/04/2008</c:v>
                  </c:pt>
                  <c:pt idx="27">
                    <c:v>01/05/2008</c:v>
                  </c:pt>
                  <c:pt idx="28">
                    <c:v>02/05/2008</c:v>
                  </c:pt>
                  <c:pt idx="29">
                    <c:v>03/05/2008</c:v>
                  </c:pt>
                  <c:pt idx="30">
                    <c:v>04/05/2008</c:v>
                  </c:pt>
                </c:lvl>
                <c:lvl>
                  <c:pt idx="0">
                    <c:v>1. Lanzamiento del proyecto</c:v>
                  </c:pt>
                  <c:pt idx="3">
                    <c:v>2. Diseño del portal</c:v>
                  </c:pt>
                  <c:pt idx="17">
                    <c:v>3. Construcción de la solución</c:v>
                  </c:pt>
                  <c:pt idx="23">
                    <c:v>4. Implantación de la solución</c:v>
                  </c:pt>
                  <c:pt idx="27">
                    <c:v>5. Puesta en marcha de la solución</c:v>
                  </c:pt>
                </c:lvl>
              </c:multiLvlStrCache>
            </c:multiLvlStrRef>
          </c:cat>
          <c:val>
            <c:numRef>
              <c:f>'1'!$E$5:$E$36</c:f>
              <c:numCache>
                <c:formatCode>General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serLines/>
        <c:axId val="168894976"/>
        <c:axId val="651902976"/>
      </c:barChart>
      <c:catAx>
        <c:axId val="168894976"/>
        <c:scaling>
          <c:orientation val="minMax"/>
        </c:scaling>
        <c:delete val="0"/>
        <c:axPos val="l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651902976"/>
        <c:crosses val="autoZero"/>
        <c:auto val="0"/>
        <c:lblAlgn val="ctr"/>
        <c:lblOffset val="100"/>
        <c:noMultiLvlLbl val="0"/>
      </c:catAx>
      <c:valAx>
        <c:axId val="651902976"/>
        <c:scaling>
          <c:orientation val="minMax"/>
        </c:scaling>
        <c:delete val="0"/>
        <c:axPos val="b"/>
        <c:maj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68894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1</xdr:row>
      <xdr:rowOff>38100</xdr:rowOff>
    </xdr:from>
    <xdr:to>
      <xdr:col>15</xdr:col>
      <xdr:colOff>504825</xdr:colOff>
      <xdr:row>35</xdr:row>
      <xdr:rowOff>104775</xdr:rowOff>
    </xdr:to>
    <xdr:graphicFrame macro="">
      <xdr:nvGraphicFramePr>
        <xdr:cNvPr id="1025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19.698007175924" createdVersion="1" refreshedVersion="4" recordCount="31" upgradeOnRefresh="1">
  <cacheSource type="worksheet">
    <worksheetSource ref="A1:N32" sheet="datos"/>
  </cacheSource>
  <cacheFields count="14">
    <cacheField name="Id." numFmtId="0">
      <sharedItems containsSemiMixedTypes="0" containsString="0" containsNumber="1" containsInteger="1" minValue="1" maxValue="31"/>
    </cacheField>
    <cacheField name="Fase" numFmtId="0">
      <sharedItems count="5">
        <s v="1. Lanzamiento del proyecto"/>
        <s v="2. Diseño del portal"/>
        <s v="3. Construcción de la solución"/>
        <s v="4. Implantación de la solución"/>
        <s v="5. Puesta en marcha de la solución"/>
      </sharedItems>
    </cacheField>
    <cacheField name="Tarea " numFmtId="0">
      <sharedItems/>
    </cacheField>
    <cacheField name="Subtarea" numFmtId="0">
      <sharedItems count="31">
        <s v="Seleccionar equipo de trabajo"/>
        <s v="Calcular alcance del proyecto"/>
        <s v="Planificar el proyecto"/>
        <s v="Licencias de software"/>
        <s v="Instalación software en entorno desarrollo y pruebas"/>
        <s v="Diseño de estructura de navegación"/>
        <s v="Diseño de procesos de gestión de contenidos"/>
        <s v="Diseño funcional de productos y servicios"/>
        <s v="Diseño técnico y funcional aprobado"/>
        <s v="Diseño de arquitectura y seguridad"/>
        <s v="Diseño plantillas de contenidos"/>
        <s v="Diseño de interfaces "/>
        <s v="Diseño del modelo de datos"/>
        <s v="Diseño técnico aprobado"/>
        <s v="Desarrollo del prototipo"/>
        <s v="Evaluación y pruebas prototipo"/>
        <s v="Aprobación prototipo finalizado"/>
        <s v="Construcción de gráficos"/>
        <s v="Parametrización"/>
        <s v="Pruebas interfaces"/>
        <s v="Formación"/>
        <s v="Pruebas"/>
        <s v="Prueba y aprobación final de la solución"/>
        <s v="Migración de datos final"/>
        <s v="Pruebas finales"/>
        <s v="Documentación final"/>
        <s v=" Documentación y formación usuarios finalizada"/>
        <s v="Arranque de la solución"/>
        <s v="Apoyo en la postimplantación"/>
        <s v="Definición de mejoras"/>
        <s v="Cierre del proyecto"/>
      </sharedItems>
    </cacheField>
    <cacheField name="Responsable" numFmtId="0">
      <sharedItems count="5">
        <s v="AR"/>
        <s v="AR+SJ"/>
        <s v="SJ+RT+TI"/>
        <s v="RT+TI+LM"/>
        <s v="TI+LM+RE"/>
      </sharedItems>
    </cacheField>
    <cacheField name="Lugar" numFmtId="0">
      <sharedItems count="2">
        <s v="Oficinas"/>
        <s v="Oficinas+Empresa"/>
      </sharedItems>
    </cacheField>
    <cacheField name="Desde" numFmtId="14">
      <sharedItems containsSemiMixedTypes="0" containsNonDate="0" containsDate="1" containsString="0" minDate="2008-01-01T00:00:00" maxDate="2008-05-05T00:00:00" count="31">
        <d v="2008-01-01T00:00:00"/>
        <d v="2008-01-02T00:00:00"/>
        <d v="2008-01-03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3-01T00:00:00"/>
        <d v="2008-03-02T00:00:00"/>
        <d v="2008-03-03T00:00:00"/>
        <d v="2008-03-04T00:00:00"/>
        <d v="2008-03-05T00:00:00"/>
        <d v="2008-04-05T00:00:00"/>
        <d v="2008-04-06T00:00:00"/>
        <d v="2008-04-07T00:00:00"/>
        <d v="2008-04-08T00:00:00"/>
        <d v="2008-04-09T00:00:00"/>
        <d v="2008-05-01T00:00:00"/>
        <d v="2008-05-02T00:00:00"/>
        <d v="2008-05-03T00:00:00"/>
        <d v="2008-05-04T00:00:00"/>
      </sharedItems>
    </cacheField>
    <cacheField name="Hasta" numFmtId="14">
      <sharedItems containsSemiMixedTypes="0" containsNonDate="0" containsDate="1" containsString="0" minDate="2008-01-05T00:00:00" maxDate="2008-05-14T00:00:00" count="31">
        <d v="2008-01-05T00:00:00"/>
        <d v="2008-01-06T00:00:00"/>
        <d v="2008-01-07T00:00:00"/>
        <d v="2008-02-18T00:00:00"/>
        <d v="2008-02-19T00:00:00"/>
        <d v="2008-02-20T00:00:00"/>
        <d v="2008-02-21T00:00:00"/>
        <d v="2008-02-22T00:00:00"/>
        <d v="2008-02-23T00:00:00"/>
        <d v="2008-02-24T00:00:00"/>
        <d v="2008-02-25T00:00:00"/>
        <d v="2008-02-26T00:00:00"/>
        <d v="2008-02-27T00:00:00"/>
        <d v="2008-02-28T00:00:00"/>
        <d v="2008-02-29T00:00:00"/>
        <d v="2008-03-01T00:00:00"/>
        <d v="2008-03-02T00:00:00"/>
        <d v="2008-03-10T00:00:00"/>
        <d v="2008-03-11T00:00:00"/>
        <d v="2008-03-12T00:00:00"/>
        <d v="2008-03-13T00:00:00"/>
        <d v="2008-03-14T00:00:00"/>
        <d v="2008-04-15T00:00:00"/>
        <d v="2008-04-16T00:00:00"/>
        <d v="2008-04-17T00:00:00"/>
        <d v="2008-04-18T00:00:00"/>
        <d v="2008-04-19T00:00:00"/>
        <d v="2008-05-10T00:00:00"/>
        <d v="2008-05-11T00:00:00"/>
        <d v="2008-05-12T00:00:00"/>
        <d v="2008-05-13T00:00:00"/>
      </sharedItems>
    </cacheField>
    <cacheField name="Días" numFmtId="164">
      <sharedItems containsSemiMixedTypes="0" containsString="0" containsNumber="1" containsInteger="1" minValue="4" maxValue="10" count="4">
        <n v="4"/>
        <n v="8"/>
        <n v="9"/>
        <n v="10"/>
      </sharedItems>
    </cacheField>
    <cacheField name="Mes" numFmtId="167">
      <sharedItems containsSemiMixedTypes="0" containsNonDate="0" containsDate="1" containsString="0" minDate="2008-01-01T00:00:00" maxDate="2008-05-05T00:00:00"/>
    </cacheField>
    <cacheField name="Importes PR" numFmtId="0">
      <sharedItems containsSemiMixedTypes="0" containsString="0" containsNumber="1" containsInteger="1" minValue="3456" maxValue="13343"/>
    </cacheField>
    <cacheField name="Horas PR" numFmtId="0">
      <sharedItems containsSemiMixedTypes="0" containsString="0" containsNumber="1" containsInteger="1" minValue="64" maxValue="160"/>
    </cacheField>
    <cacheField name="Importes real" numFmtId="0">
      <sharedItems containsSemiMixedTypes="0" containsString="0" containsNumber="1" containsInteger="1" minValue="4356" maxValue="12216"/>
    </cacheField>
    <cacheField name="Horas Reales" numFmtId="0">
      <sharedItems containsSemiMixedTypes="0" containsString="0" containsNumber="1" containsInteger="1" minValue="67" maxValue="2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1"/>
    <x v="0"/>
    <s v="1. Organización de equipos "/>
    <x v="0"/>
    <x v="0"/>
    <x v="0"/>
    <x v="0"/>
    <x v="0"/>
    <x v="0"/>
    <d v="2008-01-01T00:00:00"/>
    <n v="3456"/>
    <n v="64"/>
    <n v="5400"/>
    <n v="67"/>
  </r>
  <r>
    <n v="2"/>
    <x v="0"/>
    <s v="2. Determinación del alcance"/>
    <x v="1"/>
    <x v="0"/>
    <x v="0"/>
    <x v="1"/>
    <x v="1"/>
    <x v="0"/>
    <d v="2008-01-02T00:00:00"/>
    <n v="5420"/>
    <n v="64"/>
    <n v="4356"/>
    <n v="70"/>
  </r>
  <r>
    <n v="3"/>
    <x v="0"/>
    <s v="3. Planificación del proyecto"/>
    <x v="2"/>
    <x v="0"/>
    <x v="0"/>
    <x v="2"/>
    <x v="2"/>
    <x v="0"/>
    <d v="2008-01-03T00:00:00"/>
    <n v="4567"/>
    <n v="64"/>
    <n v="5466"/>
    <n v="80"/>
  </r>
  <r>
    <n v="4"/>
    <x v="1"/>
    <s v="1. Entornos de desarrollo y pruebas"/>
    <x v="3"/>
    <x v="1"/>
    <x v="1"/>
    <x v="3"/>
    <x v="3"/>
    <x v="1"/>
    <d v="2008-02-10T00:00:00"/>
    <n v="9867"/>
    <n v="128"/>
    <n v="10213"/>
    <n v="120"/>
  </r>
  <r>
    <n v="5"/>
    <x v="1"/>
    <s v="1. Entornos de desarrollo y pruebas"/>
    <x v="4"/>
    <x v="1"/>
    <x v="1"/>
    <x v="4"/>
    <x v="4"/>
    <x v="1"/>
    <d v="2008-02-11T00:00:00"/>
    <n v="9867"/>
    <n v="128"/>
    <n v="10534"/>
    <n v="130"/>
  </r>
  <r>
    <n v="6"/>
    <x v="1"/>
    <s v="2. Requerimientos del diseño funcional y gráfico"/>
    <x v="5"/>
    <x v="1"/>
    <x v="1"/>
    <x v="5"/>
    <x v="5"/>
    <x v="1"/>
    <d v="2008-02-12T00:00:00"/>
    <n v="9867"/>
    <n v="128"/>
    <n v="8764"/>
    <n v="128"/>
  </r>
  <r>
    <n v="7"/>
    <x v="1"/>
    <s v="2. Requerimientos del diseño funcional y gráfico"/>
    <x v="6"/>
    <x v="1"/>
    <x v="1"/>
    <x v="6"/>
    <x v="6"/>
    <x v="1"/>
    <d v="2008-02-13T00:00:00"/>
    <n v="9867"/>
    <n v="128"/>
    <n v="9085"/>
    <n v="200"/>
  </r>
  <r>
    <n v="8"/>
    <x v="1"/>
    <s v="2. Requerimientos del diseño funcional y gráfico"/>
    <x v="7"/>
    <x v="1"/>
    <x v="1"/>
    <x v="7"/>
    <x v="7"/>
    <x v="1"/>
    <d v="2008-02-14T00:00:00"/>
    <n v="9867"/>
    <n v="128"/>
    <n v="9445"/>
    <n v="129"/>
  </r>
  <r>
    <n v="9"/>
    <x v="1"/>
    <s v="2. Requerimientos del diseño funcional y gráfico"/>
    <x v="8"/>
    <x v="1"/>
    <x v="1"/>
    <x v="8"/>
    <x v="8"/>
    <x v="1"/>
    <d v="2008-02-15T00:00:00"/>
    <n v="9867"/>
    <n v="128"/>
    <n v="9805"/>
    <n v="122"/>
  </r>
  <r>
    <n v="10"/>
    <x v="1"/>
    <s v="3.Diseño técnico"/>
    <x v="9"/>
    <x v="1"/>
    <x v="1"/>
    <x v="9"/>
    <x v="9"/>
    <x v="1"/>
    <d v="2008-02-16T00:00:00"/>
    <n v="9867"/>
    <n v="128"/>
    <n v="10165"/>
    <n v="132"/>
  </r>
  <r>
    <n v="11"/>
    <x v="1"/>
    <s v="3.Diseño técnico"/>
    <x v="10"/>
    <x v="1"/>
    <x v="1"/>
    <x v="10"/>
    <x v="10"/>
    <x v="1"/>
    <d v="2008-02-17T00:00:00"/>
    <n v="9867"/>
    <n v="128"/>
    <n v="10525"/>
    <n v="130"/>
  </r>
  <r>
    <n v="12"/>
    <x v="1"/>
    <s v="3.Diseño técnico"/>
    <x v="11"/>
    <x v="1"/>
    <x v="1"/>
    <x v="11"/>
    <x v="11"/>
    <x v="1"/>
    <d v="2008-02-18T00:00:00"/>
    <n v="9867"/>
    <n v="128"/>
    <n v="10885"/>
    <n v="202"/>
  </r>
  <r>
    <n v="13"/>
    <x v="1"/>
    <s v="3.Diseño técnico"/>
    <x v="12"/>
    <x v="1"/>
    <x v="1"/>
    <x v="12"/>
    <x v="12"/>
    <x v="1"/>
    <d v="2008-02-19T00:00:00"/>
    <n v="9867"/>
    <n v="128"/>
    <n v="9542"/>
    <n v="131"/>
  </r>
  <r>
    <n v="14"/>
    <x v="1"/>
    <s v="3.Diseño técnico"/>
    <x v="13"/>
    <x v="1"/>
    <x v="1"/>
    <x v="13"/>
    <x v="13"/>
    <x v="1"/>
    <d v="2008-02-20T00:00:00"/>
    <n v="9867"/>
    <n v="128"/>
    <n v="9902"/>
    <n v="124"/>
  </r>
  <r>
    <n v="15"/>
    <x v="1"/>
    <s v="4. Obtención prototipo operativo"/>
    <x v="14"/>
    <x v="1"/>
    <x v="1"/>
    <x v="14"/>
    <x v="14"/>
    <x v="1"/>
    <d v="2008-02-21T00:00:00"/>
    <n v="9867"/>
    <n v="128"/>
    <n v="10262"/>
    <n v="134"/>
  </r>
  <r>
    <n v="16"/>
    <x v="1"/>
    <s v="4. Obtención prototipo operativo"/>
    <x v="15"/>
    <x v="1"/>
    <x v="1"/>
    <x v="15"/>
    <x v="15"/>
    <x v="1"/>
    <d v="2008-02-22T00:00:00"/>
    <n v="9867"/>
    <n v="128"/>
    <n v="10622"/>
    <n v="132"/>
  </r>
  <r>
    <n v="17"/>
    <x v="1"/>
    <s v="4. Obtención prototipo operativo"/>
    <x v="16"/>
    <x v="1"/>
    <x v="1"/>
    <x v="16"/>
    <x v="16"/>
    <x v="1"/>
    <d v="2008-02-23T00:00:00"/>
    <n v="9867"/>
    <n v="128"/>
    <n v="10982"/>
    <n v="204"/>
  </r>
  <r>
    <n v="18"/>
    <x v="2"/>
    <s v="1. Construcción de gráficos"/>
    <x v="17"/>
    <x v="2"/>
    <x v="0"/>
    <x v="17"/>
    <x v="17"/>
    <x v="2"/>
    <d v="2008-03-01T00:00:00"/>
    <n v="11234"/>
    <n v="144"/>
    <n v="12216"/>
    <n v="134"/>
  </r>
  <r>
    <n v="19"/>
    <x v="2"/>
    <s v="2. Parametrización"/>
    <x v="18"/>
    <x v="2"/>
    <x v="0"/>
    <x v="18"/>
    <x v="18"/>
    <x v="2"/>
    <d v="2008-03-02T00:00:00"/>
    <n v="11234"/>
    <n v="144"/>
    <n v="9867"/>
    <n v="140"/>
  </r>
  <r>
    <n v="20"/>
    <x v="2"/>
    <s v="3. Pruebas interfaces"/>
    <x v="19"/>
    <x v="2"/>
    <x v="0"/>
    <x v="19"/>
    <x v="19"/>
    <x v="2"/>
    <d v="2008-03-03T00:00:00"/>
    <n v="11234"/>
    <n v="144"/>
    <n v="10323"/>
    <n v="150"/>
  </r>
  <r>
    <n v="21"/>
    <x v="2"/>
    <s v="4. Formación"/>
    <x v="20"/>
    <x v="2"/>
    <x v="0"/>
    <x v="20"/>
    <x v="20"/>
    <x v="2"/>
    <d v="2008-03-04T00:00:00"/>
    <n v="11234"/>
    <n v="144"/>
    <n v="10779"/>
    <n v="160"/>
  </r>
  <r>
    <n v="22"/>
    <x v="2"/>
    <s v="5. Pruebas"/>
    <x v="21"/>
    <x v="2"/>
    <x v="0"/>
    <x v="21"/>
    <x v="21"/>
    <x v="2"/>
    <d v="2008-03-05T00:00:00"/>
    <n v="11234"/>
    <n v="144"/>
    <n v="11235"/>
    <n v="134"/>
  </r>
  <r>
    <n v="23"/>
    <x v="2"/>
    <s v="6. Prueba y aprobación final de la solución"/>
    <x v="22"/>
    <x v="2"/>
    <x v="0"/>
    <x v="22"/>
    <x v="22"/>
    <x v="3"/>
    <d v="2008-04-05T00:00:00"/>
    <n v="13343"/>
    <n v="160"/>
    <n v="10982"/>
    <n v="170"/>
  </r>
  <r>
    <n v="24"/>
    <x v="3"/>
    <s v="1. Migración de datos final"/>
    <x v="23"/>
    <x v="3"/>
    <x v="1"/>
    <x v="23"/>
    <x v="23"/>
    <x v="3"/>
    <d v="2008-04-06T00:00:00"/>
    <n v="13343"/>
    <n v="160"/>
    <n v="12216"/>
    <n v="165"/>
  </r>
  <r>
    <n v="25"/>
    <x v="3"/>
    <s v="2. Pruebas finales"/>
    <x v="24"/>
    <x v="3"/>
    <x v="1"/>
    <x v="24"/>
    <x v="24"/>
    <x v="3"/>
    <d v="2008-04-07T00:00:00"/>
    <n v="13343"/>
    <n v="160"/>
    <n v="9867"/>
    <n v="158"/>
  </r>
  <r>
    <n v="26"/>
    <x v="3"/>
    <s v="3. Documentación final"/>
    <x v="25"/>
    <x v="3"/>
    <x v="1"/>
    <x v="25"/>
    <x v="25"/>
    <x v="3"/>
    <d v="2008-04-08T00:00:00"/>
    <n v="13343"/>
    <n v="160"/>
    <n v="10323"/>
    <n v="174"/>
  </r>
  <r>
    <n v="27"/>
    <x v="3"/>
    <s v="4. Documentación y formación usuarios finalizada"/>
    <x v="26"/>
    <x v="3"/>
    <x v="1"/>
    <x v="26"/>
    <x v="26"/>
    <x v="3"/>
    <d v="2008-04-09T00:00:00"/>
    <n v="13343"/>
    <n v="160"/>
    <n v="10779"/>
    <n v="169"/>
  </r>
  <r>
    <n v="28"/>
    <x v="4"/>
    <s v="1. Arranque de la solución"/>
    <x v="27"/>
    <x v="4"/>
    <x v="1"/>
    <x v="27"/>
    <x v="27"/>
    <x v="2"/>
    <d v="2008-05-01T00:00:00"/>
    <n v="11234"/>
    <n v="144"/>
    <n v="11235"/>
    <n v="162"/>
  </r>
  <r>
    <n v="29"/>
    <x v="4"/>
    <s v="2. Apoyo en la postimplantación"/>
    <x v="28"/>
    <x v="4"/>
    <x v="1"/>
    <x v="28"/>
    <x v="28"/>
    <x v="2"/>
    <d v="2008-05-02T00:00:00"/>
    <n v="11234"/>
    <n v="144"/>
    <n v="10982"/>
    <n v="178"/>
  </r>
  <r>
    <n v="30"/>
    <x v="4"/>
    <s v="3. Definición de mejoras"/>
    <x v="29"/>
    <x v="4"/>
    <x v="1"/>
    <x v="29"/>
    <x v="29"/>
    <x v="2"/>
    <d v="2008-05-03T00:00:00"/>
    <n v="13343"/>
    <n v="144"/>
    <n v="12216"/>
    <n v="173"/>
  </r>
  <r>
    <n v="31"/>
    <x v="4"/>
    <s v="4. Cierre del proyecto"/>
    <x v="30"/>
    <x v="4"/>
    <x v="1"/>
    <x v="30"/>
    <x v="30"/>
    <x v="2"/>
    <d v="2008-05-04T00:00:00"/>
    <n v="13343"/>
    <n v="144"/>
    <n v="9867"/>
    <n v="16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Datos" updatedVersion="4" showMemberPropertyTips="0" useAutoFormatting="1" itemPrintTitles="1" createdVersion="1" indent="0" compact="0" compactData="0" gridDropZones="1" chartFormat="1">
  <location ref="B3:E36" firstHeaderRow="2" firstDataRow="2" firstDataCol="3"/>
  <pivotFields count="14">
    <pivotField compact="0" outline="0" subtotalTop="0" showAll="0" includeNewItemsInFilter="1" defaultSubtotal="0"/>
    <pivotField axis="axisRow" compact="0" outline="0" subtotalTop="0" showAll="0" includeNewItemsInFilter="1" defaultSubtotal="0">
      <items count="5">
        <item x="0"/>
        <item x="1"/>
        <item x="2"/>
        <item x="3"/>
        <item x="4"/>
      </items>
    </pivotField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numFmtId="14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</pivotField>
    <pivotField axis="axisRow" compact="0" numFmtId="14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</pivotField>
    <pivotField dataField="1" compact="0" numFmtId="164" outline="0" subtotalTop="0" showAll="0" includeNewItemsInFilter="1"/>
    <pivotField compact="0" numFmtId="167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3">
    <field x="1"/>
    <field x="6"/>
    <field x="7"/>
  </rowFields>
  <rowItems count="32">
    <i>
      <x/>
      <x/>
      <x/>
    </i>
    <i r="1">
      <x v="1"/>
      <x v="1"/>
    </i>
    <i r="1">
      <x v="2"/>
      <x v="2"/>
    </i>
    <i>
      <x v="1"/>
      <x v="3"/>
      <x v="3"/>
    </i>
    <i r="1">
      <x v="4"/>
      <x v="4"/>
    </i>
    <i r="1">
      <x v="5"/>
      <x v="5"/>
    </i>
    <i r="1">
      <x v="6"/>
      <x v="6"/>
    </i>
    <i r="1">
      <x v="7"/>
      <x v="7"/>
    </i>
    <i r="1">
      <x v="8"/>
      <x v="8"/>
    </i>
    <i r="1">
      <x v="9"/>
      <x v="9"/>
    </i>
    <i r="1">
      <x v="10"/>
      <x v="10"/>
    </i>
    <i r="1">
      <x v="11"/>
      <x v="11"/>
    </i>
    <i r="1">
      <x v="12"/>
      <x v="12"/>
    </i>
    <i r="1">
      <x v="13"/>
      <x v="13"/>
    </i>
    <i r="1">
      <x v="14"/>
      <x v="14"/>
    </i>
    <i r="1">
      <x v="15"/>
      <x v="15"/>
    </i>
    <i r="1">
      <x v="16"/>
      <x v="16"/>
    </i>
    <i>
      <x v="2"/>
      <x v="17"/>
      <x v="17"/>
    </i>
    <i r="1">
      <x v="18"/>
      <x v="18"/>
    </i>
    <i r="1">
      <x v="19"/>
      <x v="19"/>
    </i>
    <i r="1">
      <x v="20"/>
      <x v="20"/>
    </i>
    <i r="1">
      <x v="21"/>
      <x v="21"/>
    </i>
    <i r="1">
      <x v="22"/>
      <x v="22"/>
    </i>
    <i>
      <x v="3"/>
      <x v="23"/>
      <x v="23"/>
    </i>
    <i r="1">
      <x v="24"/>
      <x v="24"/>
    </i>
    <i r="1">
      <x v="25"/>
      <x v="25"/>
    </i>
    <i r="1">
      <x v="26"/>
      <x v="26"/>
    </i>
    <i>
      <x v="4"/>
      <x v="27"/>
      <x v="27"/>
    </i>
    <i r="1">
      <x v="28"/>
      <x v="28"/>
    </i>
    <i r="1">
      <x v="29"/>
      <x v="29"/>
    </i>
    <i r="1">
      <x v="30"/>
      <x v="30"/>
    </i>
    <i t="grand">
      <x/>
    </i>
  </rowItems>
  <colItems count="1">
    <i/>
  </colItems>
  <dataFields count="1">
    <dataField name="Suma de Días" fld="8" baseField="0" baseItem="0"/>
  </dataFields>
  <formats count="38">
    <format dxfId="128">
      <pivotArea outline="0" fieldPosition="0">
        <references count="1">
          <reference field="1" count="0" selected="0"/>
        </references>
      </pivotArea>
    </format>
    <format dxfId="127">
      <pivotArea dataOnly="0" labelOnly="1" outline="0" fieldPosition="0">
        <references count="1">
          <reference field="1" count="0"/>
        </references>
      </pivotArea>
    </format>
    <format dxfId="126">
      <pivotArea dataOnly="0" labelOnly="1" outline="0" fieldPosition="0">
        <references count="2">
          <reference field="1" count="1" selected="0">
            <x v="0"/>
          </reference>
          <reference field="6" count="3">
            <x v="0"/>
            <x v="1"/>
            <x v="2"/>
          </reference>
        </references>
      </pivotArea>
    </format>
    <format dxfId="125">
      <pivotArea dataOnly="0" labelOnly="1" outline="0" fieldPosition="0">
        <references count="2">
          <reference field="1" count="1" selected="0">
            <x v="1"/>
          </reference>
          <reference field="6" count="14"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</reference>
        </references>
      </pivotArea>
    </format>
    <format dxfId="124">
      <pivotArea dataOnly="0" labelOnly="1" outline="0" fieldPosition="0">
        <references count="2">
          <reference field="1" count="1" selected="0">
            <x v="2"/>
          </reference>
          <reference field="6" count="6">
            <x v="17"/>
            <x v="18"/>
            <x v="19"/>
            <x v="20"/>
            <x v="21"/>
            <x v="22"/>
          </reference>
        </references>
      </pivotArea>
    </format>
    <format dxfId="123">
      <pivotArea dataOnly="0" labelOnly="1" outline="0" fieldPosition="0">
        <references count="2">
          <reference field="1" count="1" selected="0">
            <x v="3"/>
          </reference>
          <reference field="6" count="4">
            <x v="23"/>
            <x v="24"/>
            <x v="25"/>
            <x v="26"/>
          </reference>
        </references>
      </pivotArea>
    </format>
    <format dxfId="122">
      <pivotArea dataOnly="0" labelOnly="1" outline="0" fieldPosition="0">
        <references count="2">
          <reference field="1" count="1" selected="0">
            <x v="4"/>
          </reference>
          <reference field="6" count="4">
            <x v="27"/>
            <x v="28"/>
            <x v="29"/>
            <x v="30"/>
          </reference>
        </references>
      </pivotArea>
    </format>
    <format dxfId="121">
      <pivotArea dataOnly="0" labelOnly="1" outline="0" fieldPosition="0">
        <references count="3">
          <reference field="1" count="1" selected="0">
            <x v="0"/>
          </reference>
          <reference field="6" count="1" selected="0">
            <x v="0"/>
          </reference>
          <reference field="7" count="1">
            <x v="0"/>
          </reference>
        </references>
      </pivotArea>
    </format>
    <format dxfId="120">
      <pivotArea dataOnly="0" labelOnly="1" outline="0" fieldPosition="0">
        <references count="3">
          <reference field="1" count="1" selected="0">
            <x v="0"/>
          </reference>
          <reference field="6" count="1" selected="0">
            <x v="1"/>
          </reference>
          <reference field="7" count="1">
            <x v="1"/>
          </reference>
        </references>
      </pivotArea>
    </format>
    <format dxfId="119">
      <pivotArea dataOnly="0" labelOnly="1" outline="0" fieldPosition="0">
        <references count="3">
          <reference field="1" count="1" selected="0">
            <x v="0"/>
          </reference>
          <reference field="6" count="1" selected="0">
            <x v="2"/>
          </reference>
          <reference field="7" count="1">
            <x v="2"/>
          </reference>
        </references>
      </pivotArea>
    </format>
    <format dxfId="118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3"/>
          </reference>
          <reference field="7" count="1">
            <x v="3"/>
          </reference>
        </references>
      </pivotArea>
    </format>
    <format dxfId="117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4"/>
          </reference>
          <reference field="7" count="1">
            <x v="4"/>
          </reference>
        </references>
      </pivotArea>
    </format>
    <format dxfId="116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5"/>
          </reference>
          <reference field="7" count="1">
            <x v="5"/>
          </reference>
        </references>
      </pivotArea>
    </format>
    <format dxfId="115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6"/>
          </reference>
          <reference field="7" count="1">
            <x v="6"/>
          </reference>
        </references>
      </pivotArea>
    </format>
    <format dxfId="114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7"/>
          </reference>
          <reference field="7" count="1">
            <x v="7"/>
          </reference>
        </references>
      </pivotArea>
    </format>
    <format dxfId="113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8"/>
          </reference>
          <reference field="7" count="1">
            <x v="8"/>
          </reference>
        </references>
      </pivotArea>
    </format>
    <format dxfId="112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9"/>
          </reference>
          <reference field="7" count="1">
            <x v="9"/>
          </reference>
        </references>
      </pivotArea>
    </format>
    <format dxfId="111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0"/>
          </reference>
          <reference field="7" count="1">
            <x v="10"/>
          </reference>
        </references>
      </pivotArea>
    </format>
    <format dxfId="110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1"/>
          </reference>
          <reference field="7" count="1">
            <x v="11"/>
          </reference>
        </references>
      </pivotArea>
    </format>
    <format dxfId="109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2"/>
          </reference>
          <reference field="7" count="1">
            <x v="12"/>
          </reference>
        </references>
      </pivotArea>
    </format>
    <format dxfId="108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3"/>
          </reference>
          <reference field="7" count="1">
            <x v="13"/>
          </reference>
        </references>
      </pivotArea>
    </format>
    <format dxfId="107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4"/>
          </reference>
          <reference field="7" count="1">
            <x v="14"/>
          </reference>
        </references>
      </pivotArea>
    </format>
    <format dxfId="106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5"/>
          </reference>
          <reference field="7" count="1">
            <x v="15"/>
          </reference>
        </references>
      </pivotArea>
    </format>
    <format dxfId="105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6"/>
          </reference>
          <reference field="7" count="1">
            <x v="16"/>
          </reference>
        </references>
      </pivotArea>
    </format>
    <format dxfId="104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17"/>
          </reference>
          <reference field="7" count="1">
            <x v="17"/>
          </reference>
        </references>
      </pivotArea>
    </format>
    <format dxfId="103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18"/>
          </reference>
          <reference field="7" count="1">
            <x v="18"/>
          </reference>
        </references>
      </pivotArea>
    </format>
    <format dxfId="102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19"/>
          </reference>
          <reference field="7" count="1">
            <x v="19"/>
          </reference>
        </references>
      </pivotArea>
    </format>
    <format dxfId="101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20"/>
          </reference>
          <reference field="7" count="1">
            <x v="20"/>
          </reference>
        </references>
      </pivotArea>
    </format>
    <format dxfId="100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21"/>
          </reference>
          <reference field="7" count="1">
            <x v="21"/>
          </reference>
        </references>
      </pivotArea>
    </format>
    <format dxfId="99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22"/>
          </reference>
          <reference field="7" count="1">
            <x v="22"/>
          </reference>
        </references>
      </pivotArea>
    </format>
    <format dxfId="98">
      <pivotArea dataOnly="0" labelOnly="1" outline="0" fieldPosition="0">
        <references count="3">
          <reference field="1" count="1" selected="0">
            <x v="3"/>
          </reference>
          <reference field="6" count="1" selected="0">
            <x v="23"/>
          </reference>
          <reference field="7" count="1">
            <x v="23"/>
          </reference>
        </references>
      </pivotArea>
    </format>
    <format dxfId="97">
      <pivotArea dataOnly="0" labelOnly="1" outline="0" fieldPosition="0">
        <references count="3">
          <reference field="1" count="1" selected="0">
            <x v="3"/>
          </reference>
          <reference field="6" count="1" selected="0">
            <x v="24"/>
          </reference>
          <reference field="7" count="1">
            <x v="24"/>
          </reference>
        </references>
      </pivotArea>
    </format>
    <format dxfId="96">
      <pivotArea dataOnly="0" labelOnly="1" outline="0" fieldPosition="0">
        <references count="3">
          <reference field="1" count="1" selected="0">
            <x v="3"/>
          </reference>
          <reference field="6" count="1" selected="0">
            <x v="25"/>
          </reference>
          <reference field="7" count="1">
            <x v="25"/>
          </reference>
        </references>
      </pivotArea>
    </format>
    <format dxfId="95">
      <pivotArea dataOnly="0" labelOnly="1" outline="0" fieldPosition="0">
        <references count="3">
          <reference field="1" count="1" selected="0">
            <x v="3"/>
          </reference>
          <reference field="6" count="1" selected="0">
            <x v="26"/>
          </reference>
          <reference field="7" count="1">
            <x v="26"/>
          </reference>
        </references>
      </pivotArea>
    </format>
    <format dxfId="94">
      <pivotArea dataOnly="0" labelOnly="1" outline="0" fieldPosition="0">
        <references count="3">
          <reference field="1" count="1" selected="0">
            <x v="4"/>
          </reference>
          <reference field="6" count="1" selected="0">
            <x v="27"/>
          </reference>
          <reference field="7" count="1">
            <x v="27"/>
          </reference>
        </references>
      </pivotArea>
    </format>
    <format dxfId="93">
      <pivotArea dataOnly="0" labelOnly="1" outline="0" fieldPosition="0">
        <references count="3">
          <reference field="1" count="1" selected="0">
            <x v="4"/>
          </reference>
          <reference field="6" count="1" selected="0">
            <x v="28"/>
          </reference>
          <reference field="7" count="1">
            <x v="28"/>
          </reference>
        </references>
      </pivotArea>
    </format>
    <format dxfId="92">
      <pivotArea dataOnly="0" labelOnly="1" outline="0" fieldPosition="0">
        <references count="3">
          <reference field="1" count="1" selected="0">
            <x v="4"/>
          </reference>
          <reference field="6" count="1" selected="0">
            <x v="29"/>
          </reference>
          <reference field="7" count="1">
            <x v="29"/>
          </reference>
        </references>
      </pivotArea>
    </format>
    <format dxfId="91">
      <pivotArea outline="0" fieldPosition="0">
        <references count="1">
          <reference field="1" count="0" selected="0"/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1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Datos" updatedVersion="4" showMemberPropertyTips="0" useAutoFormatting="1" itemPrintTitles="1" createdVersion="1" indent="0" compact="0" compactData="0" gridDropZones="1" chartFormat="1">
  <location ref="B3:F36" firstHeaderRow="1" firstDataRow="2" firstDataCol="3"/>
  <pivotFields count="14"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31">
        <item x="26"/>
        <item x="28"/>
        <item x="16"/>
        <item x="27"/>
        <item x="1"/>
        <item x="30"/>
        <item x="17"/>
        <item x="29"/>
        <item x="14"/>
        <item x="9"/>
        <item x="5"/>
        <item x="11"/>
        <item x="6"/>
        <item x="12"/>
        <item x="7"/>
        <item x="10"/>
        <item x="13"/>
        <item x="8"/>
        <item x="25"/>
        <item x="15"/>
        <item x="20"/>
        <item x="4"/>
        <item x="3"/>
        <item x="23"/>
        <item x="18"/>
        <item x="2"/>
        <item x="22"/>
        <item x="21"/>
        <item x="24"/>
        <item x="19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5">
        <item x="0"/>
        <item x="1"/>
        <item x="3"/>
        <item x="2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ubtotalTop="0" showAll="0" includeNewItemsInFilter="1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7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"/>
    <field x="4"/>
    <field x="3"/>
  </rowFields>
  <rowItems count="32">
    <i>
      <x/>
      <x/>
      <x v="4"/>
    </i>
    <i r="2">
      <x v="25"/>
    </i>
    <i r="2">
      <x v="30"/>
    </i>
    <i>
      <x v="1"/>
      <x v="1"/>
      <x v="2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9"/>
    </i>
    <i r="2">
      <x v="21"/>
    </i>
    <i r="2">
      <x v="22"/>
    </i>
    <i>
      <x v="2"/>
      <x v="3"/>
      <x v="6"/>
    </i>
    <i r="2">
      <x v="20"/>
    </i>
    <i r="2">
      <x v="24"/>
    </i>
    <i r="2">
      <x v="26"/>
    </i>
    <i r="2">
      <x v="27"/>
    </i>
    <i r="2">
      <x v="29"/>
    </i>
    <i>
      <x v="3"/>
      <x v="2"/>
      <x/>
    </i>
    <i r="2">
      <x v="18"/>
    </i>
    <i r="2">
      <x v="23"/>
    </i>
    <i r="2">
      <x v="28"/>
    </i>
    <i>
      <x v="4"/>
      <x v="4"/>
      <x v="1"/>
    </i>
    <i r="2">
      <x v="3"/>
    </i>
    <i r="2">
      <x v="5"/>
    </i>
    <i r="2"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 Horas PR" fld="11" baseField="0" baseItem="0"/>
    <dataField name=" Horas Reales" fld="13" baseField="0" baseItem="0"/>
  </dataFields>
  <formats count="4">
    <format dxfId="88">
      <pivotArea outline="0" fieldPosition="0">
        <references count="1">
          <reference field="1" count="0" selected="0"/>
        </references>
      </pivotArea>
    </format>
    <format dxfId="89">
      <pivotArea dataOnly="0" labelOnly="1" outline="0" fieldPosition="0">
        <references count="1">
          <reference field="1" count="0"/>
        </references>
      </pivotArea>
    </format>
    <format dxfId="90">
      <pivotArea outline="0" fieldPosition="0">
        <references count="1">
          <reference field="1" count="0" selected="0"/>
        </references>
      </pivotArea>
    </format>
    <format dxfId="0">
      <pivotArea dataOnly="0" outline="0" fieldPosition="0">
        <references count="1">
          <reference field="1" count="1">
            <x v="2"/>
          </reference>
        </references>
      </pivotArea>
    </format>
  </formats>
  <pivotTableStyleInfo name="PivotStyleLight11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D8" zoomScale="90" zoomScaleNormal="90" workbookViewId="0">
      <selection activeCell="D29" sqref="D29"/>
    </sheetView>
  </sheetViews>
  <sheetFormatPr baseColWidth="10" defaultRowHeight="15" x14ac:dyDescent="0.25"/>
  <cols>
    <col min="1" max="1" width="11.5703125" bestFit="1" customWidth="1"/>
    <col min="2" max="2" width="26.140625" customWidth="1"/>
    <col min="3" max="3" width="44.42578125" bestFit="1" customWidth="1"/>
    <col min="4" max="4" width="49" customWidth="1"/>
    <col min="5" max="5" width="12.28515625" bestFit="1" customWidth="1"/>
    <col min="6" max="6" width="17.140625" customWidth="1"/>
    <col min="7" max="8" width="12" bestFit="1" customWidth="1"/>
    <col min="11" max="11" width="15.42578125" style="2" customWidth="1"/>
    <col min="13" max="13" width="12.85546875" customWidth="1"/>
  </cols>
  <sheetData>
    <row r="1" spans="1:14" s="2" customFormat="1" x14ac:dyDescent="0.25">
      <c r="A1" s="1" t="s">
        <v>69</v>
      </c>
      <c r="B1" s="1" t="s">
        <v>0</v>
      </c>
      <c r="C1" s="1" t="s">
        <v>1</v>
      </c>
      <c r="D1" s="1" t="s">
        <v>2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79</v>
      </c>
      <c r="K1" s="7" t="s">
        <v>75</v>
      </c>
      <c r="L1" s="7" t="s">
        <v>77</v>
      </c>
      <c r="M1" s="7" t="s">
        <v>76</v>
      </c>
      <c r="N1" s="7" t="s">
        <v>78</v>
      </c>
    </row>
    <row r="2" spans="1:14" x14ac:dyDescent="0.25">
      <c r="A2">
        <v>1</v>
      </c>
      <c r="B2" t="s">
        <v>3</v>
      </c>
      <c r="C2" t="s">
        <v>60</v>
      </c>
      <c r="D2" t="s">
        <v>16</v>
      </c>
      <c r="E2" t="s">
        <v>17</v>
      </c>
      <c r="F2" t="s">
        <v>62</v>
      </c>
      <c r="G2" s="3">
        <v>39448</v>
      </c>
      <c r="H2" s="3">
        <v>39452</v>
      </c>
      <c r="I2" s="4">
        <f>+H2-G2</f>
        <v>4</v>
      </c>
      <c r="J2" s="8">
        <f>+G2</f>
        <v>39448</v>
      </c>
      <c r="K2" s="2">
        <v>3456</v>
      </c>
      <c r="L2">
        <f t="shared" ref="L2:L32" si="0">+I2*16</f>
        <v>64</v>
      </c>
      <c r="M2">
        <v>5400</v>
      </c>
      <c r="N2">
        <v>67</v>
      </c>
    </row>
    <row r="3" spans="1:14" x14ac:dyDescent="0.25">
      <c r="A3">
        <v>2</v>
      </c>
      <c r="B3" t="s">
        <v>3</v>
      </c>
      <c r="C3" t="s">
        <v>73</v>
      </c>
      <c r="D3" t="s">
        <v>18</v>
      </c>
      <c r="E3" t="s">
        <v>17</v>
      </c>
      <c r="F3" t="s">
        <v>62</v>
      </c>
      <c r="G3" s="3">
        <v>39449</v>
      </c>
      <c r="H3" s="3">
        <v>39453</v>
      </c>
      <c r="I3" s="4">
        <f t="shared" ref="I3:I32" si="1">+H3-G3</f>
        <v>4</v>
      </c>
      <c r="J3" s="8">
        <f t="shared" ref="J3:J32" si="2">+G3</f>
        <v>39449</v>
      </c>
      <c r="K3" s="2">
        <v>5420</v>
      </c>
      <c r="L3">
        <f t="shared" si="0"/>
        <v>64</v>
      </c>
      <c r="M3">
        <v>4356</v>
      </c>
      <c r="N3">
        <v>70</v>
      </c>
    </row>
    <row r="4" spans="1:14" x14ac:dyDescent="0.25">
      <c r="A4">
        <v>3</v>
      </c>
      <c r="B4" t="s">
        <v>3</v>
      </c>
      <c r="C4" t="s">
        <v>61</v>
      </c>
      <c r="D4" t="s">
        <v>19</v>
      </c>
      <c r="E4" t="s">
        <v>17</v>
      </c>
      <c r="F4" t="s">
        <v>62</v>
      </c>
      <c r="G4" s="3">
        <v>39450</v>
      </c>
      <c r="H4" s="3">
        <v>39454</v>
      </c>
      <c r="I4" s="4">
        <f t="shared" si="1"/>
        <v>4</v>
      </c>
      <c r="J4" s="8">
        <f t="shared" si="2"/>
        <v>39450</v>
      </c>
      <c r="K4" s="2">
        <v>4567</v>
      </c>
      <c r="L4">
        <f t="shared" si="0"/>
        <v>64</v>
      </c>
      <c r="M4">
        <v>5466</v>
      </c>
      <c r="N4">
        <v>80</v>
      </c>
    </row>
    <row r="5" spans="1:14" x14ac:dyDescent="0.25">
      <c r="A5">
        <v>4</v>
      </c>
      <c r="B5" t="s">
        <v>22</v>
      </c>
      <c r="C5" t="s">
        <v>4</v>
      </c>
      <c r="D5" t="s">
        <v>10</v>
      </c>
      <c r="E5" t="s">
        <v>63</v>
      </c>
      <c r="F5" t="s">
        <v>67</v>
      </c>
      <c r="G5" s="3">
        <v>39488</v>
      </c>
      <c r="H5" s="3">
        <v>39496</v>
      </c>
      <c r="I5" s="4">
        <f t="shared" si="1"/>
        <v>8</v>
      </c>
      <c r="J5" s="8">
        <f t="shared" si="2"/>
        <v>39488</v>
      </c>
      <c r="K5" s="2">
        <v>9867</v>
      </c>
      <c r="L5">
        <f t="shared" si="0"/>
        <v>128</v>
      </c>
      <c r="M5">
        <v>10213</v>
      </c>
      <c r="N5">
        <v>120</v>
      </c>
    </row>
    <row r="6" spans="1:14" x14ac:dyDescent="0.25">
      <c r="A6">
        <v>5</v>
      </c>
      <c r="B6" t="s">
        <v>22</v>
      </c>
      <c r="C6" t="s">
        <v>4</v>
      </c>
      <c r="D6" t="s">
        <v>11</v>
      </c>
      <c r="E6" t="s">
        <v>63</v>
      </c>
      <c r="F6" t="s">
        <v>67</v>
      </c>
      <c r="G6" s="3">
        <v>39489</v>
      </c>
      <c r="H6" s="3">
        <v>39497</v>
      </c>
      <c r="I6" s="4">
        <f t="shared" si="1"/>
        <v>8</v>
      </c>
      <c r="J6" s="8">
        <f t="shared" si="2"/>
        <v>39489</v>
      </c>
      <c r="K6" s="2">
        <f>+K5</f>
        <v>9867</v>
      </c>
      <c r="L6">
        <f t="shared" si="0"/>
        <v>128</v>
      </c>
      <c r="M6">
        <f>+M5+321</f>
        <v>10534</v>
      </c>
      <c r="N6">
        <v>130</v>
      </c>
    </row>
    <row r="7" spans="1:14" x14ac:dyDescent="0.25">
      <c r="A7">
        <v>6</v>
      </c>
      <c r="B7" t="s">
        <v>22</v>
      </c>
      <c r="C7" t="s">
        <v>12</v>
      </c>
      <c r="D7" t="s">
        <v>13</v>
      </c>
      <c r="E7" t="s">
        <v>63</v>
      </c>
      <c r="F7" t="s">
        <v>67</v>
      </c>
      <c r="G7" s="3">
        <v>39490</v>
      </c>
      <c r="H7" s="3">
        <v>39498</v>
      </c>
      <c r="I7" s="4">
        <f t="shared" si="1"/>
        <v>8</v>
      </c>
      <c r="J7" s="8">
        <f t="shared" si="2"/>
        <v>39490</v>
      </c>
      <c r="K7" s="2">
        <f>+K6</f>
        <v>9867</v>
      </c>
      <c r="L7">
        <f t="shared" si="0"/>
        <v>128</v>
      </c>
      <c r="M7">
        <v>8764</v>
      </c>
      <c r="N7">
        <v>128</v>
      </c>
    </row>
    <row r="8" spans="1:14" x14ac:dyDescent="0.25">
      <c r="A8">
        <v>7</v>
      </c>
      <c r="B8" t="s">
        <v>22</v>
      </c>
      <c r="C8" t="s">
        <v>12</v>
      </c>
      <c r="D8" t="s">
        <v>14</v>
      </c>
      <c r="E8" t="s">
        <v>63</v>
      </c>
      <c r="F8" t="s">
        <v>67</v>
      </c>
      <c r="G8" s="3">
        <v>39491</v>
      </c>
      <c r="H8" s="3">
        <v>39499</v>
      </c>
      <c r="I8" s="4">
        <f t="shared" si="1"/>
        <v>8</v>
      </c>
      <c r="J8" s="8">
        <f t="shared" si="2"/>
        <v>39491</v>
      </c>
      <c r="K8" s="2">
        <f t="shared" ref="K8:K18" si="3">+K7</f>
        <v>9867</v>
      </c>
      <c r="L8">
        <f t="shared" si="0"/>
        <v>128</v>
      </c>
      <c r="M8">
        <f>+M7+321</f>
        <v>9085</v>
      </c>
      <c r="N8">
        <v>200</v>
      </c>
    </row>
    <row r="9" spans="1:14" x14ac:dyDescent="0.25">
      <c r="A9">
        <v>8</v>
      </c>
      <c r="B9" t="s">
        <v>22</v>
      </c>
      <c r="C9" t="s">
        <v>12</v>
      </c>
      <c r="D9" t="s">
        <v>15</v>
      </c>
      <c r="E9" t="s">
        <v>63</v>
      </c>
      <c r="F9" t="s">
        <v>67</v>
      </c>
      <c r="G9" s="3">
        <v>39492</v>
      </c>
      <c r="H9" s="3">
        <v>39500</v>
      </c>
      <c r="I9" s="4">
        <f t="shared" si="1"/>
        <v>8</v>
      </c>
      <c r="J9" s="8">
        <f t="shared" si="2"/>
        <v>39492</v>
      </c>
      <c r="K9" s="2">
        <f t="shared" si="3"/>
        <v>9867</v>
      </c>
      <c r="L9">
        <f t="shared" si="0"/>
        <v>128</v>
      </c>
      <c r="M9">
        <f>+M8+360</f>
        <v>9445</v>
      </c>
      <c r="N9">
        <v>129</v>
      </c>
    </row>
    <row r="10" spans="1:14" x14ac:dyDescent="0.25">
      <c r="A10">
        <v>9</v>
      </c>
      <c r="B10" t="s">
        <v>22</v>
      </c>
      <c r="C10" t="s">
        <v>12</v>
      </c>
      <c r="D10" t="s">
        <v>27</v>
      </c>
      <c r="E10" t="s">
        <v>63</v>
      </c>
      <c r="F10" t="s">
        <v>67</v>
      </c>
      <c r="G10" s="3">
        <v>39493</v>
      </c>
      <c r="H10" s="3">
        <v>39501</v>
      </c>
      <c r="I10" s="4">
        <f t="shared" si="1"/>
        <v>8</v>
      </c>
      <c r="J10" s="8">
        <f t="shared" si="2"/>
        <v>39493</v>
      </c>
      <c r="K10" s="2">
        <f t="shared" si="3"/>
        <v>9867</v>
      </c>
      <c r="L10">
        <f t="shared" si="0"/>
        <v>128</v>
      </c>
      <c r="M10">
        <f t="shared" ref="M10:M18" si="4">+M9+360</f>
        <v>9805</v>
      </c>
      <c r="N10">
        <f>+N5+2</f>
        <v>122</v>
      </c>
    </row>
    <row r="11" spans="1:14" x14ac:dyDescent="0.25">
      <c r="A11">
        <v>10</v>
      </c>
      <c r="B11" t="s">
        <v>22</v>
      </c>
      <c r="C11" t="s">
        <v>20</v>
      </c>
      <c r="D11" t="s">
        <v>23</v>
      </c>
      <c r="E11" t="s">
        <v>63</v>
      </c>
      <c r="F11" t="s">
        <v>67</v>
      </c>
      <c r="G11" s="3">
        <v>39494</v>
      </c>
      <c r="H11" s="3">
        <v>39502</v>
      </c>
      <c r="I11" s="4">
        <f t="shared" si="1"/>
        <v>8</v>
      </c>
      <c r="J11" s="8">
        <f t="shared" si="2"/>
        <v>39494</v>
      </c>
      <c r="K11" s="2">
        <f t="shared" si="3"/>
        <v>9867</v>
      </c>
      <c r="L11">
        <f t="shared" si="0"/>
        <v>128</v>
      </c>
      <c r="M11">
        <f t="shared" si="4"/>
        <v>10165</v>
      </c>
      <c r="N11">
        <f t="shared" ref="N11:N18" si="5">+N6+2</f>
        <v>132</v>
      </c>
    </row>
    <row r="12" spans="1:14" x14ac:dyDescent="0.25">
      <c r="A12">
        <v>11</v>
      </c>
      <c r="B12" t="s">
        <v>22</v>
      </c>
      <c r="C12" t="s">
        <v>20</v>
      </c>
      <c r="D12" t="s">
        <v>24</v>
      </c>
      <c r="E12" t="s">
        <v>63</v>
      </c>
      <c r="F12" t="s">
        <v>67</v>
      </c>
      <c r="G12" s="3">
        <v>39495</v>
      </c>
      <c r="H12" s="3">
        <v>39503</v>
      </c>
      <c r="I12" s="4">
        <f t="shared" si="1"/>
        <v>8</v>
      </c>
      <c r="J12" s="8">
        <f t="shared" si="2"/>
        <v>39495</v>
      </c>
      <c r="K12" s="2">
        <f t="shared" si="3"/>
        <v>9867</v>
      </c>
      <c r="L12">
        <f t="shared" si="0"/>
        <v>128</v>
      </c>
      <c r="M12">
        <f t="shared" si="4"/>
        <v>10525</v>
      </c>
      <c r="N12">
        <f t="shared" si="5"/>
        <v>130</v>
      </c>
    </row>
    <row r="13" spans="1:14" x14ac:dyDescent="0.25">
      <c r="A13">
        <v>12</v>
      </c>
      <c r="B13" t="s">
        <v>22</v>
      </c>
      <c r="C13" t="s">
        <v>20</v>
      </c>
      <c r="D13" t="s">
        <v>25</v>
      </c>
      <c r="E13" t="s">
        <v>63</v>
      </c>
      <c r="F13" t="s">
        <v>67</v>
      </c>
      <c r="G13" s="3">
        <v>39496</v>
      </c>
      <c r="H13" s="3">
        <v>39504</v>
      </c>
      <c r="I13" s="4">
        <f t="shared" si="1"/>
        <v>8</v>
      </c>
      <c r="J13" s="8">
        <f t="shared" si="2"/>
        <v>39496</v>
      </c>
      <c r="K13" s="2">
        <f t="shared" si="3"/>
        <v>9867</v>
      </c>
      <c r="L13">
        <f t="shared" si="0"/>
        <v>128</v>
      </c>
      <c r="M13">
        <f t="shared" si="4"/>
        <v>10885</v>
      </c>
      <c r="N13">
        <f t="shared" si="5"/>
        <v>202</v>
      </c>
    </row>
    <row r="14" spans="1:14" x14ac:dyDescent="0.25">
      <c r="A14">
        <v>13</v>
      </c>
      <c r="B14" t="s">
        <v>22</v>
      </c>
      <c r="C14" t="s">
        <v>20</v>
      </c>
      <c r="D14" t="s">
        <v>26</v>
      </c>
      <c r="E14" t="s">
        <v>63</v>
      </c>
      <c r="F14" t="s">
        <v>67</v>
      </c>
      <c r="G14" s="3">
        <v>39497</v>
      </c>
      <c r="H14" s="3">
        <v>39505</v>
      </c>
      <c r="I14" s="4">
        <f t="shared" si="1"/>
        <v>8</v>
      </c>
      <c r="J14" s="8">
        <f t="shared" si="2"/>
        <v>39497</v>
      </c>
      <c r="K14" s="2">
        <f t="shared" si="3"/>
        <v>9867</v>
      </c>
      <c r="L14">
        <f t="shared" si="0"/>
        <v>128</v>
      </c>
      <c r="M14">
        <v>9542</v>
      </c>
      <c r="N14">
        <f t="shared" si="5"/>
        <v>131</v>
      </c>
    </row>
    <row r="15" spans="1:14" x14ac:dyDescent="0.25">
      <c r="A15">
        <v>14</v>
      </c>
      <c r="B15" t="s">
        <v>22</v>
      </c>
      <c r="C15" t="s">
        <v>20</v>
      </c>
      <c r="D15" t="s">
        <v>28</v>
      </c>
      <c r="E15" t="s">
        <v>63</v>
      </c>
      <c r="F15" t="s">
        <v>67</v>
      </c>
      <c r="G15" s="3">
        <v>39498</v>
      </c>
      <c r="H15" s="3">
        <v>39506</v>
      </c>
      <c r="I15" s="4">
        <f t="shared" si="1"/>
        <v>8</v>
      </c>
      <c r="J15" s="8">
        <f t="shared" si="2"/>
        <v>39498</v>
      </c>
      <c r="K15" s="2">
        <f t="shared" si="3"/>
        <v>9867</v>
      </c>
      <c r="L15">
        <f t="shared" si="0"/>
        <v>128</v>
      </c>
      <c r="M15">
        <f t="shared" si="4"/>
        <v>9902</v>
      </c>
      <c r="N15">
        <f t="shared" si="5"/>
        <v>124</v>
      </c>
    </row>
    <row r="16" spans="1:14" x14ac:dyDescent="0.25">
      <c r="A16">
        <v>15</v>
      </c>
      <c r="B16" t="s">
        <v>22</v>
      </c>
      <c r="C16" t="s">
        <v>21</v>
      </c>
      <c r="D16" t="s">
        <v>29</v>
      </c>
      <c r="E16" t="s">
        <v>63</v>
      </c>
      <c r="F16" t="s">
        <v>67</v>
      </c>
      <c r="G16" s="3">
        <v>39499</v>
      </c>
      <c r="H16" s="3">
        <v>39507</v>
      </c>
      <c r="I16" s="4">
        <f t="shared" si="1"/>
        <v>8</v>
      </c>
      <c r="J16" s="8">
        <f t="shared" si="2"/>
        <v>39499</v>
      </c>
      <c r="K16" s="2">
        <f t="shared" si="3"/>
        <v>9867</v>
      </c>
      <c r="L16">
        <f t="shared" si="0"/>
        <v>128</v>
      </c>
      <c r="M16">
        <f t="shared" si="4"/>
        <v>10262</v>
      </c>
      <c r="N16">
        <f t="shared" si="5"/>
        <v>134</v>
      </c>
    </row>
    <row r="17" spans="1:14" x14ac:dyDescent="0.25">
      <c r="A17">
        <v>16</v>
      </c>
      <c r="B17" t="s">
        <v>22</v>
      </c>
      <c r="C17" t="s">
        <v>21</v>
      </c>
      <c r="D17" t="s">
        <v>30</v>
      </c>
      <c r="E17" t="s">
        <v>63</v>
      </c>
      <c r="F17" t="s">
        <v>67</v>
      </c>
      <c r="G17" s="3">
        <v>39500</v>
      </c>
      <c r="H17" s="3">
        <v>39508</v>
      </c>
      <c r="I17" s="4">
        <f t="shared" si="1"/>
        <v>8</v>
      </c>
      <c r="J17" s="8">
        <f t="shared" si="2"/>
        <v>39500</v>
      </c>
      <c r="K17" s="2">
        <f t="shared" si="3"/>
        <v>9867</v>
      </c>
      <c r="L17">
        <f t="shared" si="0"/>
        <v>128</v>
      </c>
      <c r="M17">
        <f t="shared" si="4"/>
        <v>10622</v>
      </c>
      <c r="N17">
        <f t="shared" si="5"/>
        <v>132</v>
      </c>
    </row>
    <row r="18" spans="1:14" x14ac:dyDescent="0.25">
      <c r="A18">
        <v>17</v>
      </c>
      <c r="B18" t="s">
        <v>22</v>
      </c>
      <c r="C18" t="s">
        <v>21</v>
      </c>
      <c r="D18" t="s">
        <v>31</v>
      </c>
      <c r="E18" t="s">
        <v>63</v>
      </c>
      <c r="F18" t="s">
        <v>67</v>
      </c>
      <c r="G18" s="3">
        <v>39501</v>
      </c>
      <c r="H18" s="3">
        <v>39509</v>
      </c>
      <c r="I18" s="4">
        <f t="shared" si="1"/>
        <v>8</v>
      </c>
      <c r="J18" s="8">
        <f t="shared" si="2"/>
        <v>39501</v>
      </c>
      <c r="K18" s="2">
        <f t="shared" si="3"/>
        <v>9867</v>
      </c>
      <c r="L18">
        <f t="shared" si="0"/>
        <v>128</v>
      </c>
      <c r="M18">
        <f t="shared" si="4"/>
        <v>10982</v>
      </c>
      <c r="N18">
        <f t="shared" si="5"/>
        <v>204</v>
      </c>
    </row>
    <row r="19" spans="1:14" x14ac:dyDescent="0.25">
      <c r="A19">
        <v>18</v>
      </c>
      <c r="B19" t="s">
        <v>74</v>
      </c>
      <c r="C19" t="s">
        <v>32</v>
      </c>
      <c r="D19" t="s">
        <v>38</v>
      </c>
      <c r="E19" t="s">
        <v>64</v>
      </c>
      <c r="F19" t="s">
        <v>62</v>
      </c>
      <c r="G19" s="3">
        <v>39508</v>
      </c>
      <c r="H19" s="3">
        <v>39517</v>
      </c>
      <c r="I19" s="4">
        <f t="shared" si="1"/>
        <v>9</v>
      </c>
      <c r="J19" s="8">
        <f t="shared" si="2"/>
        <v>39508</v>
      </c>
      <c r="K19" s="2">
        <v>11234</v>
      </c>
      <c r="L19">
        <f t="shared" si="0"/>
        <v>144</v>
      </c>
      <c r="M19">
        <f>+M18+1234</f>
        <v>12216</v>
      </c>
      <c r="N19">
        <v>134</v>
      </c>
    </row>
    <row r="20" spans="1:14" x14ac:dyDescent="0.25">
      <c r="A20">
        <v>19</v>
      </c>
      <c r="B20" t="s">
        <v>74</v>
      </c>
      <c r="C20" t="s">
        <v>33</v>
      </c>
      <c r="D20" t="s">
        <v>39</v>
      </c>
      <c r="E20" t="s">
        <v>64</v>
      </c>
      <c r="F20" t="s">
        <v>62</v>
      </c>
      <c r="G20" s="3">
        <v>39509</v>
      </c>
      <c r="H20" s="3">
        <v>39518</v>
      </c>
      <c r="I20" s="4">
        <f t="shared" si="1"/>
        <v>9</v>
      </c>
      <c r="J20" s="8">
        <f t="shared" si="2"/>
        <v>39509</v>
      </c>
      <c r="K20" s="2">
        <v>11234</v>
      </c>
      <c r="L20">
        <f t="shared" si="0"/>
        <v>144</v>
      </c>
      <c r="M20">
        <v>9867</v>
      </c>
      <c r="N20">
        <v>140</v>
      </c>
    </row>
    <row r="21" spans="1:14" x14ac:dyDescent="0.25">
      <c r="A21">
        <v>20</v>
      </c>
      <c r="B21" t="s">
        <v>74</v>
      </c>
      <c r="C21" t="s">
        <v>34</v>
      </c>
      <c r="D21" t="s">
        <v>40</v>
      </c>
      <c r="E21" t="s">
        <v>64</v>
      </c>
      <c r="F21" t="s">
        <v>62</v>
      </c>
      <c r="G21" s="3">
        <v>39510</v>
      </c>
      <c r="H21" s="3">
        <v>39519</v>
      </c>
      <c r="I21" s="4">
        <f t="shared" si="1"/>
        <v>9</v>
      </c>
      <c r="J21" s="8">
        <f t="shared" si="2"/>
        <v>39510</v>
      </c>
      <c r="K21" s="2">
        <v>11234</v>
      </c>
      <c r="L21">
        <f t="shared" si="0"/>
        <v>144</v>
      </c>
      <c r="M21">
        <f>+M20+456</f>
        <v>10323</v>
      </c>
      <c r="N21">
        <v>150</v>
      </c>
    </row>
    <row r="22" spans="1:14" x14ac:dyDescent="0.25">
      <c r="A22">
        <v>21</v>
      </c>
      <c r="B22" t="s">
        <v>74</v>
      </c>
      <c r="C22" t="s">
        <v>35</v>
      </c>
      <c r="D22" t="s">
        <v>41</v>
      </c>
      <c r="E22" t="s">
        <v>64</v>
      </c>
      <c r="F22" t="s">
        <v>62</v>
      </c>
      <c r="G22" s="3">
        <v>39511</v>
      </c>
      <c r="H22" s="3">
        <v>39520</v>
      </c>
      <c r="I22" s="4">
        <f t="shared" si="1"/>
        <v>9</v>
      </c>
      <c r="J22" s="8">
        <f t="shared" si="2"/>
        <v>39511</v>
      </c>
      <c r="K22" s="2">
        <v>11234</v>
      </c>
      <c r="L22">
        <f t="shared" si="0"/>
        <v>144</v>
      </c>
      <c r="M22">
        <f>+M21+456</f>
        <v>10779</v>
      </c>
      <c r="N22">
        <v>160</v>
      </c>
    </row>
    <row r="23" spans="1:14" x14ac:dyDescent="0.25">
      <c r="A23">
        <v>22</v>
      </c>
      <c r="B23" t="s">
        <v>74</v>
      </c>
      <c r="C23" t="s">
        <v>36</v>
      </c>
      <c r="D23" t="s">
        <v>42</v>
      </c>
      <c r="E23" t="s">
        <v>64</v>
      </c>
      <c r="F23" t="s">
        <v>62</v>
      </c>
      <c r="G23" s="3">
        <v>39512</v>
      </c>
      <c r="H23" s="3">
        <v>39521</v>
      </c>
      <c r="I23" s="4">
        <f t="shared" si="1"/>
        <v>9</v>
      </c>
      <c r="J23" s="8">
        <f t="shared" si="2"/>
        <v>39512</v>
      </c>
      <c r="K23" s="2">
        <v>11234</v>
      </c>
      <c r="L23">
        <f t="shared" si="0"/>
        <v>144</v>
      </c>
      <c r="M23">
        <f>+M22+456</f>
        <v>11235</v>
      </c>
      <c r="N23">
        <v>134</v>
      </c>
    </row>
    <row r="24" spans="1:14" x14ac:dyDescent="0.25">
      <c r="A24">
        <v>23</v>
      </c>
      <c r="B24" t="s">
        <v>74</v>
      </c>
      <c r="C24" t="s">
        <v>37</v>
      </c>
      <c r="D24" t="s">
        <v>43</v>
      </c>
      <c r="E24" t="s">
        <v>64</v>
      </c>
      <c r="F24" t="s">
        <v>62</v>
      </c>
      <c r="G24" s="3">
        <v>39543</v>
      </c>
      <c r="H24" s="3">
        <v>39553</v>
      </c>
      <c r="I24" s="4">
        <f t="shared" si="1"/>
        <v>10</v>
      </c>
      <c r="J24" s="8">
        <f t="shared" si="2"/>
        <v>39543</v>
      </c>
      <c r="K24" s="2">
        <v>13343</v>
      </c>
      <c r="L24">
        <f t="shared" si="0"/>
        <v>160</v>
      </c>
      <c r="M24">
        <f>+M18</f>
        <v>10982</v>
      </c>
      <c r="N24">
        <v>170</v>
      </c>
    </row>
    <row r="25" spans="1:14" x14ac:dyDescent="0.25">
      <c r="A25">
        <v>24</v>
      </c>
      <c r="B25" t="s">
        <v>71</v>
      </c>
      <c r="C25" t="s">
        <v>44</v>
      </c>
      <c r="D25" t="s">
        <v>52</v>
      </c>
      <c r="E25" t="s">
        <v>65</v>
      </c>
      <c r="F25" t="s">
        <v>67</v>
      </c>
      <c r="G25" s="3">
        <v>39544</v>
      </c>
      <c r="H25" s="3">
        <v>39554</v>
      </c>
      <c r="I25" s="4">
        <f t="shared" si="1"/>
        <v>10</v>
      </c>
      <c r="J25" s="8">
        <f t="shared" si="2"/>
        <v>39544</v>
      </c>
      <c r="K25" s="2">
        <v>13343</v>
      </c>
      <c r="L25">
        <f t="shared" si="0"/>
        <v>160</v>
      </c>
      <c r="M25">
        <f t="shared" ref="M25:M32" si="6">+M19</f>
        <v>12216</v>
      </c>
      <c r="N25">
        <v>165</v>
      </c>
    </row>
    <row r="26" spans="1:14" x14ac:dyDescent="0.25">
      <c r="A26">
        <v>25</v>
      </c>
      <c r="B26" t="s">
        <v>71</v>
      </c>
      <c r="C26" t="s">
        <v>45</v>
      </c>
      <c r="D26" t="s">
        <v>53</v>
      </c>
      <c r="E26" t="s">
        <v>65</v>
      </c>
      <c r="F26" t="s">
        <v>67</v>
      </c>
      <c r="G26" s="3">
        <v>39545</v>
      </c>
      <c r="H26" s="3">
        <v>39555</v>
      </c>
      <c r="I26" s="4">
        <f t="shared" si="1"/>
        <v>10</v>
      </c>
      <c r="J26" s="8">
        <f t="shared" si="2"/>
        <v>39545</v>
      </c>
      <c r="K26" s="2">
        <v>13343</v>
      </c>
      <c r="L26">
        <f t="shared" si="0"/>
        <v>160</v>
      </c>
      <c r="M26">
        <f t="shared" si="6"/>
        <v>9867</v>
      </c>
      <c r="N26">
        <v>158</v>
      </c>
    </row>
    <row r="27" spans="1:14" x14ac:dyDescent="0.25">
      <c r="A27">
        <v>26</v>
      </c>
      <c r="B27" t="s">
        <v>71</v>
      </c>
      <c r="C27" t="s">
        <v>46</v>
      </c>
      <c r="D27" t="s">
        <v>54</v>
      </c>
      <c r="E27" t="s">
        <v>65</v>
      </c>
      <c r="F27" t="s">
        <v>67</v>
      </c>
      <c r="G27" s="3">
        <v>39546</v>
      </c>
      <c r="H27" s="3">
        <v>39556</v>
      </c>
      <c r="I27" s="4">
        <f t="shared" si="1"/>
        <v>10</v>
      </c>
      <c r="J27" s="8">
        <f t="shared" si="2"/>
        <v>39546</v>
      </c>
      <c r="K27" s="2">
        <v>13343</v>
      </c>
      <c r="L27">
        <f t="shared" si="0"/>
        <v>160</v>
      </c>
      <c r="M27">
        <f t="shared" si="6"/>
        <v>10323</v>
      </c>
      <c r="N27">
        <f t="shared" ref="N27:N32" si="7">+N24+4</f>
        <v>174</v>
      </c>
    </row>
    <row r="28" spans="1:14" x14ac:dyDescent="0.25">
      <c r="A28">
        <v>27</v>
      </c>
      <c r="B28" t="s">
        <v>71</v>
      </c>
      <c r="C28" t="s">
        <v>47</v>
      </c>
      <c r="D28" t="s">
        <v>55</v>
      </c>
      <c r="E28" t="s">
        <v>65</v>
      </c>
      <c r="F28" t="s">
        <v>67</v>
      </c>
      <c r="G28" s="3">
        <v>39547</v>
      </c>
      <c r="H28" s="3">
        <v>39557</v>
      </c>
      <c r="I28" s="4">
        <f t="shared" si="1"/>
        <v>10</v>
      </c>
      <c r="J28" s="8">
        <f t="shared" si="2"/>
        <v>39547</v>
      </c>
      <c r="K28" s="2">
        <v>13343</v>
      </c>
      <c r="L28">
        <f t="shared" si="0"/>
        <v>160</v>
      </c>
      <c r="M28">
        <f t="shared" si="6"/>
        <v>10779</v>
      </c>
      <c r="N28">
        <f t="shared" si="7"/>
        <v>169</v>
      </c>
    </row>
    <row r="29" spans="1:14" x14ac:dyDescent="0.25">
      <c r="A29">
        <v>28</v>
      </c>
      <c r="B29" t="s">
        <v>72</v>
      </c>
      <c r="C29" t="s">
        <v>48</v>
      </c>
      <c r="D29" t="s">
        <v>56</v>
      </c>
      <c r="E29" t="s">
        <v>66</v>
      </c>
      <c r="F29" t="s">
        <v>67</v>
      </c>
      <c r="G29" s="3">
        <v>39569</v>
      </c>
      <c r="H29" s="3">
        <v>39578</v>
      </c>
      <c r="I29" s="4">
        <f t="shared" si="1"/>
        <v>9</v>
      </c>
      <c r="J29" s="8">
        <f t="shared" si="2"/>
        <v>39569</v>
      </c>
      <c r="K29" s="2">
        <f>+K22</f>
        <v>11234</v>
      </c>
      <c r="L29">
        <f t="shared" si="0"/>
        <v>144</v>
      </c>
      <c r="M29">
        <f t="shared" si="6"/>
        <v>11235</v>
      </c>
      <c r="N29">
        <f t="shared" si="7"/>
        <v>162</v>
      </c>
    </row>
    <row r="30" spans="1:14" x14ac:dyDescent="0.25">
      <c r="A30">
        <v>29</v>
      </c>
      <c r="B30" t="s">
        <v>72</v>
      </c>
      <c r="C30" t="s">
        <v>49</v>
      </c>
      <c r="D30" t="s">
        <v>57</v>
      </c>
      <c r="E30" t="s">
        <v>66</v>
      </c>
      <c r="F30" t="s">
        <v>67</v>
      </c>
      <c r="G30" s="3">
        <v>39570</v>
      </c>
      <c r="H30" s="3">
        <v>39579</v>
      </c>
      <c r="I30" s="4">
        <f t="shared" si="1"/>
        <v>9</v>
      </c>
      <c r="J30" s="8">
        <f t="shared" si="2"/>
        <v>39570</v>
      </c>
      <c r="K30" s="2">
        <f>+K23</f>
        <v>11234</v>
      </c>
      <c r="L30">
        <f t="shared" si="0"/>
        <v>144</v>
      </c>
      <c r="M30">
        <f t="shared" si="6"/>
        <v>10982</v>
      </c>
      <c r="N30">
        <f t="shared" si="7"/>
        <v>178</v>
      </c>
    </row>
    <row r="31" spans="1:14" x14ac:dyDescent="0.25">
      <c r="A31">
        <v>30</v>
      </c>
      <c r="B31" t="s">
        <v>72</v>
      </c>
      <c r="C31" t="s">
        <v>50</v>
      </c>
      <c r="D31" t="s">
        <v>58</v>
      </c>
      <c r="E31" t="s">
        <v>66</v>
      </c>
      <c r="F31" t="s">
        <v>67</v>
      </c>
      <c r="G31" s="3">
        <v>39571</v>
      </c>
      <c r="H31" s="3">
        <v>39580</v>
      </c>
      <c r="I31" s="4">
        <f t="shared" si="1"/>
        <v>9</v>
      </c>
      <c r="J31" s="8">
        <f t="shared" si="2"/>
        <v>39571</v>
      </c>
      <c r="K31" s="2">
        <f>+K24</f>
        <v>13343</v>
      </c>
      <c r="L31">
        <f t="shared" si="0"/>
        <v>144</v>
      </c>
      <c r="M31">
        <f t="shared" si="6"/>
        <v>12216</v>
      </c>
      <c r="N31">
        <f t="shared" si="7"/>
        <v>173</v>
      </c>
    </row>
    <row r="32" spans="1:14" x14ac:dyDescent="0.25">
      <c r="A32">
        <v>31</v>
      </c>
      <c r="B32" t="s">
        <v>72</v>
      </c>
      <c r="C32" t="s">
        <v>51</v>
      </c>
      <c r="D32" t="s">
        <v>59</v>
      </c>
      <c r="E32" t="s">
        <v>66</v>
      </c>
      <c r="F32" t="s">
        <v>67</v>
      </c>
      <c r="G32" s="3">
        <v>39572</v>
      </c>
      <c r="H32" s="3">
        <v>39581</v>
      </c>
      <c r="I32" s="4">
        <f t="shared" si="1"/>
        <v>9</v>
      </c>
      <c r="J32" s="8">
        <f t="shared" si="2"/>
        <v>39572</v>
      </c>
      <c r="K32" s="2">
        <f>+K25</f>
        <v>13343</v>
      </c>
      <c r="L32">
        <f t="shared" si="0"/>
        <v>144</v>
      </c>
      <c r="M32">
        <f t="shared" si="6"/>
        <v>9867</v>
      </c>
      <c r="N32">
        <f t="shared" si="7"/>
        <v>166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36"/>
  <sheetViews>
    <sheetView showGridLines="0" zoomScale="75" zoomScaleNormal="75" workbookViewId="0">
      <selection sqref="A1:E65536"/>
    </sheetView>
  </sheetViews>
  <sheetFormatPr baseColWidth="10" defaultRowHeight="15" x14ac:dyDescent="0.25"/>
  <cols>
    <col min="1" max="1" width="4.7109375" customWidth="1"/>
    <col min="2" max="2" width="31.7109375" customWidth="1"/>
    <col min="3" max="3" width="15.42578125" customWidth="1"/>
    <col min="4" max="4" width="12" bestFit="1" customWidth="1"/>
    <col min="5" max="6" width="5.85546875" bestFit="1" customWidth="1"/>
  </cols>
  <sheetData>
    <row r="3" spans="2:5" x14ac:dyDescent="0.25">
      <c r="B3" s="5" t="s">
        <v>80</v>
      </c>
    </row>
    <row r="4" spans="2:5" x14ac:dyDescent="0.25">
      <c r="B4" s="5" t="s">
        <v>0</v>
      </c>
      <c r="C4" s="5" t="s">
        <v>7</v>
      </c>
      <c r="D4" s="5" t="s">
        <v>8</v>
      </c>
      <c r="E4" t="s">
        <v>68</v>
      </c>
    </row>
    <row r="5" spans="2:5" x14ac:dyDescent="0.25">
      <c r="B5" s="9" t="s">
        <v>3</v>
      </c>
      <c r="C5" s="10">
        <v>39448</v>
      </c>
      <c r="D5" s="10">
        <v>39452</v>
      </c>
      <c r="E5" s="11">
        <v>4</v>
      </c>
    </row>
    <row r="6" spans="2:5" x14ac:dyDescent="0.25">
      <c r="B6" s="9"/>
      <c r="C6" s="10">
        <v>39449</v>
      </c>
      <c r="D6" s="10">
        <v>39453</v>
      </c>
      <c r="E6" s="11">
        <v>4</v>
      </c>
    </row>
    <row r="7" spans="2:5" x14ac:dyDescent="0.25">
      <c r="B7" s="9"/>
      <c r="C7" s="10">
        <v>39450</v>
      </c>
      <c r="D7" s="10">
        <v>39454</v>
      </c>
      <c r="E7" s="11">
        <v>4</v>
      </c>
    </row>
    <row r="8" spans="2:5" x14ac:dyDescent="0.25">
      <c r="B8" s="9" t="s">
        <v>22</v>
      </c>
      <c r="C8" s="10">
        <v>39488</v>
      </c>
      <c r="D8" s="10">
        <v>39496</v>
      </c>
      <c r="E8" s="11">
        <v>8</v>
      </c>
    </row>
    <row r="9" spans="2:5" x14ac:dyDescent="0.25">
      <c r="B9" s="9"/>
      <c r="C9" s="10">
        <v>39489</v>
      </c>
      <c r="D9" s="10">
        <v>39497</v>
      </c>
      <c r="E9" s="11">
        <v>8</v>
      </c>
    </row>
    <row r="10" spans="2:5" x14ac:dyDescent="0.25">
      <c r="B10" s="9"/>
      <c r="C10" s="10">
        <v>39490</v>
      </c>
      <c r="D10" s="10">
        <v>39498</v>
      </c>
      <c r="E10" s="11">
        <v>8</v>
      </c>
    </row>
    <row r="11" spans="2:5" x14ac:dyDescent="0.25">
      <c r="B11" s="9"/>
      <c r="C11" s="10">
        <v>39491</v>
      </c>
      <c r="D11" s="10">
        <v>39499</v>
      </c>
      <c r="E11" s="11">
        <v>8</v>
      </c>
    </row>
    <row r="12" spans="2:5" x14ac:dyDescent="0.25">
      <c r="B12" s="9"/>
      <c r="C12" s="10">
        <v>39492</v>
      </c>
      <c r="D12" s="10">
        <v>39500</v>
      </c>
      <c r="E12" s="11">
        <v>8</v>
      </c>
    </row>
    <row r="13" spans="2:5" x14ac:dyDescent="0.25">
      <c r="B13" s="9"/>
      <c r="C13" s="10">
        <v>39493</v>
      </c>
      <c r="D13" s="10">
        <v>39501</v>
      </c>
      <c r="E13" s="11">
        <v>8</v>
      </c>
    </row>
    <row r="14" spans="2:5" x14ac:dyDescent="0.25">
      <c r="B14" s="9"/>
      <c r="C14" s="10">
        <v>39494</v>
      </c>
      <c r="D14" s="10">
        <v>39502</v>
      </c>
      <c r="E14" s="11">
        <v>8</v>
      </c>
    </row>
    <row r="15" spans="2:5" x14ac:dyDescent="0.25">
      <c r="B15" s="9"/>
      <c r="C15" s="10">
        <v>39495</v>
      </c>
      <c r="D15" s="10">
        <v>39503</v>
      </c>
      <c r="E15" s="11">
        <v>8</v>
      </c>
    </row>
    <row r="16" spans="2:5" x14ac:dyDescent="0.25">
      <c r="B16" s="9"/>
      <c r="C16" s="10">
        <v>39496</v>
      </c>
      <c r="D16" s="10">
        <v>39504</v>
      </c>
      <c r="E16" s="11">
        <v>8</v>
      </c>
    </row>
    <row r="17" spans="2:5" x14ac:dyDescent="0.25">
      <c r="B17" s="9"/>
      <c r="C17" s="10">
        <v>39497</v>
      </c>
      <c r="D17" s="10">
        <v>39505</v>
      </c>
      <c r="E17" s="11">
        <v>8</v>
      </c>
    </row>
    <row r="18" spans="2:5" x14ac:dyDescent="0.25">
      <c r="B18" s="9"/>
      <c r="C18" s="10">
        <v>39498</v>
      </c>
      <c r="D18" s="10">
        <v>39506</v>
      </c>
      <c r="E18" s="11">
        <v>8</v>
      </c>
    </row>
    <row r="19" spans="2:5" x14ac:dyDescent="0.25">
      <c r="B19" s="9"/>
      <c r="C19" s="10">
        <v>39499</v>
      </c>
      <c r="D19" s="10">
        <v>39507</v>
      </c>
      <c r="E19" s="11">
        <v>8</v>
      </c>
    </row>
    <row r="20" spans="2:5" x14ac:dyDescent="0.25">
      <c r="B20" s="9"/>
      <c r="C20" s="10">
        <v>39500</v>
      </c>
      <c r="D20" s="10">
        <v>39508</v>
      </c>
      <c r="E20" s="11">
        <v>8</v>
      </c>
    </row>
    <row r="21" spans="2:5" x14ac:dyDescent="0.25">
      <c r="B21" s="9"/>
      <c r="C21" s="10">
        <v>39501</v>
      </c>
      <c r="D21" s="10">
        <v>39509</v>
      </c>
      <c r="E21" s="11">
        <v>8</v>
      </c>
    </row>
    <row r="22" spans="2:5" x14ac:dyDescent="0.25">
      <c r="B22" s="9" t="s">
        <v>74</v>
      </c>
      <c r="C22" s="10">
        <v>39508</v>
      </c>
      <c r="D22" s="10">
        <v>39517</v>
      </c>
      <c r="E22" s="11">
        <v>9</v>
      </c>
    </row>
    <row r="23" spans="2:5" x14ac:dyDescent="0.25">
      <c r="B23" s="9"/>
      <c r="C23" s="10">
        <v>39509</v>
      </c>
      <c r="D23" s="10">
        <v>39518</v>
      </c>
      <c r="E23" s="11">
        <v>9</v>
      </c>
    </row>
    <row r="24" spans="2:5" x14ac:dyDescent="0.25">
      <c r="B24" s="9"/>
      <c r="C24" s="10">
        <v>39510</v>
      </c>
      <c r="D24" s="10">
        <v>39519</v>
      </c>
      <c r="E24" s="11">
        <v>9</v>
      </c>
    </row>
    <row r="25" spans="2:5" x14ac:dyDescent="0.25">
      <c r="B25" s="9"/>
      <c r="C25" s="10">
        <v>39511</v>
      </c>
      <c r="D25" s="10">
        <v>39520</v>
      </c>
      <c r="E25" s="11">
        <v>9</v>
      </c>
    </row>
    <row r="26" spans="2:5" x14ac:dyDescent="0.25">
      <c r="B26" s="9"/>
      <c r="C26" s="10">
        <v>39512</v>
      </c>
      <c r="D26" s="10">
        <v>39521</v>
      </c>
      <c r="E26" s="11">
        <v>9</v>
      </c>
    </row>
    <row r="27" spans="2:5" x14ac:dyDescent="0.25">
      <c r="B27" s="9"/>
      <c r="C27" s="10">
        <v>39543</v>
      </c>
      <c r="D27" s="10">
        <v>39553</v>
      </c>
      <c r="E27" s="11">
        <v>10</v>
      </c>
    </row>
    <row r="28" spans="2:5" x14ac:dyDescent="0.25">
      <c r="B28" s="9" t="s">
        <v>71</v>
      </c>
      <c r="C28" s="10">
        <v>39544</v>
      </c>
      <c r="D28" s="10">
        <v>39554</v>
      </c>
      <c r="E28" s="11">
        <v>10</v>
      </c>
    </row>
    <row r="29" spans="2:5" x14ac:dyDescent="0.25">
      <c r="B29" s="9"/>
      <c r="C29" s="10">
        <v>39545</v>
      </c>
      <c r="D29" s="10">
        <v>39555</v>
      </c>
      <c r="E29" s="11">
        <v>10</v>
      </c>
    </row>
    <row r="30" spans="2:5" x14ac:dyDescent="0.25">
      <c r="B30" s="9"/>
      <c r="C30" s="10">
        <v>39546</v>
      </c>
      <c r="D30" s="10">
        <v>39556</v>
      </c>
      <c r="E30" s="11">
        <v>10</v>
      </c>
    </row>
    <row r="31" spans="2:5" x14ac:dyDescent="0.25">
      <c r="B31" s="9"/>
      <c r="C31" s="10">
        <v>39547</v>
      </c>
      <c r="D31" s="10">
        <v>39557</v>
      </c>
      <c r="E31" s="11">
        <v>10</v>
      </c>
    </row>
    <row r="32" spans="2:5" x14ac:dyDescent="0.25">
      <c r="B32" s="9" t="s">
        <v>72</v>
      </c>
      <c r="C32" s="10">
        <v>39569</v>
      </c>
      <c r="D32" s="10">
        <v>39578</v>
      </c>
      <c r="E32" s="11">
        <v>9</v>
      </c>
    </row>
    <row r="33" spans="2:5" x14ac:dyDescent="0.25">
      <c r="B33" s="9"/>
      <c r="C33" s="10">
        <v>39570</v>
      </c>
      <c r="D33" s="10">
        <v>39579</v>
      </c>
      <c r="E33" s="11">
        <v>9</v>
      </c>
    </row>
    <row r="34" spans="2:5" x14ac:dyDescent="0.25">
      <c r="B34" s="9"/>
      <c r="C34" s="10">
        <v>39571</v>
      </c>
      <c r="D34" s="10">
        <v>39580</v>
      </c>
      <c r="E34" s="11">
        <v>9</v>
      </c>
    </row>
    <row r="35" spans="2:5" x14ac:dyDescent="0.25">
      <c r="B35" s="9"/>
      <c r="C35" s="10">
        <v>39572</v>
      </c>
      <c r="D35" s="10">
        <v>39581</v>
      </c>
      <c r="E35" s="11">
        <v>9</v>
      </c>
    </row>
    <row r="36" spans="2:5" x14ac:dyDescent="0.25">
      <c r="B36" t="s">
        <v>70</v>
      </c>
      <c r="E36" s="6">
        <v>255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6"/>
  <sheetViews>
    <sheetView showGridLines="0" tabSelected="1" zoomScale="75" zoomScaleNormal="75" workbookViewId="0">
      <selection activeCell="B28" sqref="B28"/>
    </sheetView>
  </sheetViews>
  <sheetFormatPr baseColWidth="10" defaultRowHeight="15" x14ac:dyDescent="0.25"/>
  <cols>
    <col min="1" max="1" width="4.7109375" customWidth="1"/>
    <col min="2" max="2" width="33.5703125" bestFit="1" customWidth="1"/>
    <col min="3" max="3" width="14.5703125" bestFit="1" customWidth="1"/>
    <col min="4" max="4" width="48.5703125" customWidth="1"/>
    <col min="5" max="5" width="9.140625" customWidth="1"/>
    <col min="6" max="6" width="12.7109375" customWidth="1"/>
  </cols>
  <sheetData>
    <row r="3" spans="2:6" x14ac:dyDescent="0.25">
      <c r="E3" s="5" t="s">
        <v>81</v>
      </c>
    </row>
    <row r="4" spans="2:6" x14ac:dyDescent="0.25">
      <c r="B4" s="5" t="s">
        <v>0</v>
      </c>
      <c r="C4" s="5" t="s">
        <v>5</v>
      </c>
      <c r="D4" s="5" t="s">
        <v>2</v>
      </c>
      <c r="E4" t="s">
        <v>82</v>
      </c>
      <c r="F4" t="s">
        <v>83</v>
      </c>
    </row>
    <row r="5" spans="2:6" x14ac:dyDescent="0.25">
      <c r="B5" s="12" t="s">
        <v>3</v>
      </c>
      <c r="C5" t="s">
        <v>17</v>
      </c>
      <c r="D5" t="s">
        <v>18</v>
      </c>
      <c r="E5" s="11">
        <v>64</v>
      </c>
      <c r="F5" s="11">
        <v>70</v>
      </c>
    </row>
    <row r="6" spans="2:6" x14ac:dyDescent="0.25">
      <c r="B6" s="12" t="s">
        <v>3</v>
      </c>
      <c r="C6" t="s">
        <v>17</v>
      </c>
      <c r="D6" t="s">
        <v>19</v>
      </c>
      <c r="E6" s="11">
        <v>64</v>
      </c>
      <c r="F6" s="11">
        <v>80</v>
      </c>
    </row>
    <row r="7" spans="2:6" x14ac:dyDescent="0.25">
      <c r="B7" s="12" t="s">
        <v>3</v>
      </c>
      <c r="C7" t="s">
        <v>17</v>
      </c>
      <c r="D7" t="s">
        <v>16</v>
      </c>
      <c r="E7" s="11">
        <v>64</v>
      </c>
      <c r="F7" s="11">
        <v>67</v>
      </c>
    </row>
    <row r="8" spans="2:6" x14ac:dyDescent="0.25">
      <c r="B8" s="12" t="s">
        <v>22</v>
      </c>
      <c r="C8" t="s">
        <v>63</v>
      </c>
      <c r="D8" t="s">
        <v>31</v>
      </c>
      <c r="E8" s="11">
        <v>128</v>
      </c>
      <c r="F8" s="11">
        <v>204</v>
      </c>
    </row>
    <row r="9" spans="2:6" x14ac:dyDescent="0.25">
      <c r="B9" s="12" t="s">
        <v>22</v>
      </c>
      <c r="C9" t="s">
        <v>63</v>
      </c>
      <c r="D9" t="s">
        <v>29</v>
      </c>
      <c r="E9" s="11">
        <v>128</v>
      </c>
      <c r="F9" s="11">
        <v>134</v>
      </c>
    </row>
    <row r="10" spans="2:6" x14ac:dyDescent="0.25">
      <c r="B10" s="12" t="s">
        <v>22</v>
      </c>
      <c r="C10" t="s">
        <v>63</v>
      </c>
      <c r="D10" t="s">
        <v>23</v>
      </c>
      <c r="E10" s="11">
        <v>128</v>
      </c>
      <c r="F10" s="11">
        <v>132</v>
      </c>
    </row>
    <row r="11" spans="2:6" x14ac:dyDescent="0.25">
      <c r="B11" s="12" t="s">
        <v>22</v>
      </c>
      <c r="C11" t="s">
        <v>63</v>
      </c>
      <c r="D11" t="s">
        <v>13</v>
      </c>
      <c r="E11" s="11">
        <v>128</v>
      </c>
      <c r="F11" s="11">
        <v>128</v>
      </c>
    </row>
    <row r="12" spans="2:6" x14ac:dyDescent="0.25">
      <c r="B12" s="12" t="s">
        <v>22</v>
      </c>
      <c r="C12" t="s">
        <v>63</v>
      </c>
      <c r="D12" t="s">
        <v>25</v>
      </c>
      <c r="E12" s="11">
        <v>128</v>
      </c>
      <c r="F12" s="11">
        <v>202</v>
      </c>
    </row>
    <row r="13" spans="2:6" x14ac:dyDescent="0.25">
      <c r="B13" s="12" t="s">
        <v>22</v>
      </c>
      <c r="C13" t="s">
        <v>63</v>
      </c>
      <c r="D13" t="s">
        <v>14</v>
      </c>
      <c r="E13" s="11">
        <v>128</v>
      </c>
      <c r="F13" s="11">
        <v>200</v>
      </c>
    </row>
    <row r="14" spans="2:6" x14ac:dyDescent="0.25">
      <c r="B14" s="12" t="s">
        <v>22</v>
      </c>
      <c r="C14" t="s">
        <v>63</v>
      </c>
      <c r="D14" t="s">
        <v>26</v>
      </c>
      <c r="E14" s="11">
        <v>128</v>
      </c>
      <c r="F14" s="11">
        <v>131</v>
      </c>
    </row>
    <row r="15" spans="2:6" x14ac:dyDescent="0.25">
      <c r="B15" s="12" t="s">
        <v>22</v>
      </c>
      <c r="C15" t="s">
        <v>63</v>
      </c>
      <c r="D15" t="s">
        <v>15</v>
      </c>
      <c r="E15" s="11">
        <v>128</v>
      </c>
      <c r="F15" s="11">
        <v>129</v>
      </c>
    </row>
    <row r="16" spans="2:6" x14ac:dyDescent="0.25">
      <c r="B16" s="12" t="s">
        <v>22</v>
      </c>
      <c r="C16" t="s">
        <v>63</v>
      </c>
      <c r="D16" t="s">
        <v>24</v>
      </c>
      <c r="E16" s="11">
        <v>128</v>
      </c>
      <c r="F16" s="11">
        <v>130</v>
      </c>
    </row>
    <row r="17" spans="2:6" x14ac:dyDescent="0.25">
      <c r="B17" s="12" t="s">
        <v>22</v>
      </c>
      <c r="C17" t="s">
        <v>63</v>
      </c>
      <c r="D17" t="s">
        <v>28</v>
      </c>
      <c r="E17" s="11">
        <v>128</v>
      </c>
      <c r="F17" s="11">
        <v>124</v>
      </c>
    </row>
    <row r="18" spans="2:6" x14ac:dyDescent="0.25">
      <c r="B18" s="12" t="s">
        <v>22</v>
      </c>
      <c r="C18" t="s">
        <v>63</v>
      </c>
      <c r="D18" t="s">
        <v>27</v>
      </c>
      <c r="E18" s="11">
        <v>128</v>
      </c>
      <c r="F18" s="11">
        <v>122</v>
      </c>
    </row>
    <row r="19" spans="2:6" x14ac:dyDescent="0.25">
      <c r="B19" s="12" t="s">
        <v>22</v>
      </c>
      <c r="C19" t="s">
        <v>63</v>
      </c>
      <c r="D19" t="s">
        <v>30</v>
      </c>
      <c r="E19" s="11">
        <v>128</v>
      </c>
      <c r="F19" s="11">
        <v>132</v>
      </c>
    </row>
    <row r="20" spans="2:6" x14ac:dyDescent="0.25">
      <c r="B20" s="12" t="s">
        <v>22</v>
      </c>
      <c r="C20" t="s">
        <v>63</v>
      </c>
      <c r="D20" t="s">
        <v>11</v>
      </c>
      <c r="E20" s="11">
        <v>128</v>
      </c>
      <c r="F20" s="11">
        <v>130</v>
      </c>
    </row>
    <row r="21" spans="2:6" x14ac:dyDescent="0.25">
      <c r="B21" s="12" t="s">
        <v>22</v>
      </c>
      <c r="C21" t="s">
        <v>63</v>
      </c>
      <c r="D21" t="s">
        <v>10</v>
      </c>
      <c r="E21" s="11">
        <v>128</v>
      </c>
      <c r="F21" s="11">
        <v>120</v>
      </c>
    </row>
    <row r="22" spans="2:6" x14ac:dyDescent="0.25">
      <c r="B22" s="13" t="s">
        <v>74</v>
      </c>
      <c r="C22" t="s">
        <v>64</v>
      </c>
      <c r="D22" t="s">
        <v>38</v>
      </c>
      <c r="E22" s="14">
        <v>144</v>
      </c>
      <c r="F22" s="14">
        <v>134</v>
      </c>
    </row>
    <row r="23" spans="2:6" x14ac:dyDescent="0.25">
      <c r="B23" s="13" t="s">
        <v>74</v>
      </c>
      <c r="C23" t="s">
        <v>64</v>
      </c>
      <c r="D23" t="s">
        <v>41</v>
      </c>
      <c r="E23" s="14">
        <v>144</v>
      </c>
      <c r="F23" s="14">
        <v>160</v>
      </c>
    </row>
    <row r="24" spans="2:6" x14ac:dyDescent="0.25">
      <c r="B24" s="13" t="s">
        <v>74</v>
      </c>
      <c r="C24" t="s">
        <v>64</v>
      </c>
      <c r="D24" t="s">
        <v>39</v>
      </c>
      <c r="E24" s="14">
        <v>144</v>
      </c>
      <c r="F24" s="14">
        <v>140</v>
      </c>
    </row>
    <row r="25" spans="2:6" x14ac:dyDescent="0.25">
      <c r="B25" s="13" t="s">
        <v>74</v>
      </c>
      <c r="C25" t="s">
        <v>64</v>
      </c>
      <c r="D25" t="s">
        <v>43</v>
      </c>
      <c r="E25" s="14">
        <v>160</v>
      </c>
      <c r="F25" s="14">
        <v>170</v>
      </c>
    </row>
    <row r="26" spans="2:6" x14ac:dyDescent="0.25">
      <c r="B26" s="13" t="s">
        <v>74</v>
      </c>
      <c r="C26" t="s">
        <v>64</v>
      </c>
      <c r="D26" t="s">
        <v>42</v>
      </c>
      <c r="E26" s="14">
        <v>144</v>
      </c>
      <c r="F26" s="14">
        <v>134</v>
      </c>
    </row>
    <row r="27" spans="2:6" x14ac:dyDescent="0.25">
      <c r="B27" s="13" t="s">
        <v>74</v>
      </c>
      <c r="C27" t="s">
        <v>64</v>
      </c>
      <c r="D27" t="s">
        <v>40</v>
      </c>
      <c r="E27" s="14">
        <v>144</v>
      </c>
      <c r="F27" s="14">
        <v>150</v>
      </c>
    </row>
    <row r="28" spans="2:6" x14ac:dyDescent="0.25">
      <c r="B28" s="12" t="s">
        <v>71</v>
      </c>
      <c r="C28" t="s">
        <v>65</v>
      </c>
      <c r="D28" t="s">
        <v>55</v>
      </c>
      <c r="E28" s="11">
        <v>160</v>
      </c>
      <c r="F28" s="11">
        <v>169</v>
      </c>
    </row>
    <row r="29" spans="2:6" x14ac:dyDescent="0.25">
      <c r="B29" s="12" t="s">
        <v>71</v>
      </c>
      <c r="C29" t="s">
        <v>65</v>
      </c>
      <c r="D29" t="s">
        <v>54</v>
      </c>
      <c r="E29" s="11">
        <v>160</v>
      </c>
      <c r="F29" s="11">
        <v>174</v>
      </c>
    </row>
    <row r="30" spans="2:6" x14ac:dyDescent="0.25">
      <c r="B30" s="12" t="s">
        <v>71</v>
      </c>
      <c r="C30" t="s">
        <v>65</v>
      </c>
      <c r="D30" t="s">
        <v>52</v>
      </c>
      <c r="E30" s="11">
        <v>160</v>
      </c>
      <c r="F30" s="11">
        <v>165</v>
      </c>
    </row>
    <row r="31" spans="2:6" x14ac:dyDescent="0.25">
      <c r="B31" s="12" t="s">
        <v>71</v>
      </c>
      <c r="C31" t="s">
        <v>65</v>
      </c>
      <c r="D31" t="s">
        <v>53</v>
      </c>
      <c r="E31" s="11">
        <v>160</v>
      </c>
      <c r="F31" s="11">
        <v>158</v>
      </c>
    </row>
    <row r="32" spans="2:6" x14ac:dyDescent="0.25">
      <c r="B32" s="12" t="s">
        <v>72</v>
      </c>
      <c r="C32" t="s">
        <v>66</v>
      </c>
      <c r="D32" t="s">
        <v>57</v>
      </c>
      <c r="E32" s="11">
        <v>144</v>
      </c>
      <c r="F32" s="11">
        <v>178</v>
      </c>
    </row>
    <row r="33" spans="2:6" x14ac:dyDescent="0.25">
      <c r="B33" s="12" t="s">
        <v>72</v>
      </c>
      <c r="C33" t="s">
        <v>66</v>
      </c>
      <c r="D33" t="s">
        <v>56</v>
      </c>
      <c r="E33" s="11">
        <v>144</v>
      </c>
      <c r="F33" s="11">
        <v>162</v>
      </c>
    </row>
    <row r="34" spans="2:6" x14ac:dyDescent="0.25">
      <c r="B34" s="12" t="s">
        <v>72</v>
      </c>
      <c r="C34" t="s">
        <v>66</v>
      </c>
      <c r="D34" t="s">
        <v>59</v>
      </c>
      <c r="E34" s="11">
        <v>144</v>
      </c>
      <c r="F34" s="11">
        <v>166</v>
      </c>
    </row>
    <row r="35" spans="2:6" x14ac:dyDescent="0.25">
      <c r="B35" s="12" t="s">
        <v>72</v>
      </c>
      <c r="C35" t="s">
        <v>66</v>
      </c>
      <c r="D35" t="s">
        <v>58</v>
      </c>
      <c r="E35" s="11">
        <v>144</v>
      </c>
      <c r="F35" s="11">
        <v>173</v>
      </c>
    </row>
    <row r="36" spans="2:6" x14ac:dyDescent="0.25">
      <c r="B36" t="s">
        <v>70</v>
      </c>
      <c r="E36" s="6">
        <v>4080</v>
      </c>
      <c r="F36" s="6">
        <v>4468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1</vt:lpstr>
      <vt:lpstr>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2007-12-15T09:10:25Z</dcterms:created>
  <dcterms:modified xsi:type="dcterms:W3CDTF">2010-08-29T14:51:11Z</dcterms:modified>
</cp:coreProperties>
</file>