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1110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/Users/lluiscuatrecasas/Dropbox/Docum-2 Llibres/DISEÑO DE PROCESOS Y PLANTAS DE P F/Llibre Disseny Processos Profit (3a ed)/Soft disseny processos - Programes/Software editorial (Excel protegido [profit_llc])/"/>
    </mc:Choice>
  </mc:AlternateContent>
  <xr:revisionPtr revIDLastSave="0" documentId="13_ncr:1_{D56F9305-BA0A-884A-BD9B-8F5B8412FB44}" xr6:coauthVersionLast="45" xr6:coauthVersionMax="45" xr10:uidLastSave="{00000000-0000-0000-0000-000000000000}"/>
  <bookViews>
    <workbookView xWindow="40" yWindow="460" windowWidth="38340" windowHeight="20740" tabRatio="599" xr2:uid="{00000000-000D-0000-FFFF-FFFF00000000}"/>
  </bookViews>
  <sheets>
    <sheet name="Datos" sheetId="1" r:id="rId1"/>
    <sheet name="Familia 1" sheetId="2" r:id="rId2"/>
    <sheet name="Familia 2" sheetId="3" r:id="rId3"/>
    <sheet name="Familia 3" sheetId="4" r:id="rId4"/>
    <sheet name="Familia 4" sheetId="8" r:id="rId5"/>
    <sheet name="Familia 5" sheetId="9" r:id="rId6"/>
    <sheet name="Agrupacion final" sheetId="7" r:id="rId7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A30" i="9" l="1"/>
  <c r="E30" i="9"/>
  <c r="AA29" i="9"/>
  <c r="E29" i="9"/>
  <c r="F78" i="9" s="1"/>
  <c r="AA28" i="9"/>
  <c r="E28" i="9"/>
  <c r="F77" i="9"/>
  <c r="AA27" i="9"/>
  <c r="E27" i="9"/>
  <c r="F76" i="9"/>
  <c r="AA26" i="9"/>
  <c r="E26" i="9"/>
  <c r="F75" i="9" s="1"/>
  <c r="AA25" i="9"/>
  <c r="E25" i="9"/>
  <c r="F74" i="9"/>
  <c r="AA24" i="9"/>
  <c r="E24" i="9"/>
  <c r="F73" i="9"/>
  <c r="AA23" i="9"/>
  <c r="E23" i="9"/>
  <c r="F72" i="9" s="1"/>
  <c r="AA22" i="9"/>
  <c r="E22" i="9"/>
  <c r="F71" i="9" s="1"/>
  <c r="AA21" i="9"/>
  <c r="E21" i="9"/>
  <c r="F70" i="9"/>
  <c r="AA20" i="9"/>
  <c r="E20" i="9"/>
  <c r="F69" i="9" s="1"/>
  <c r="AA19" i="9"/>
  <c r="E19" i="9"/>
  <c r="F68" i="9" s="1"/>
  <c r="AA18" i="9"/>
  <c r="E18" i="9"/>
  <c r="F67" i="9" s="1"/>
  <c r="AA17" i="9"/>
  <c r="E17" i="9"/>
  <c r="F66" i="9"/>
  <c r="AA16" i="9"/>
  <c r="E16" i="9"/>
  <c r="F65" i="9"/>
  <c r="AA15" i="9"/>
  <c r="E15" i="9"/>
  <c r="F64" i="9" s="1"/>
  <c r="AA14" i="9"/>
  <c r="E14" i="9"/>
  <c r="F63" i="9" s="1"/>
  <c r="AA13" i="9"/>
  <c r="E13" i="9"/>
  <c r="F62" i="9" s="1"/>
  <c r="AA12" i="9"/>
  <c r="E12" i="9"/>
  <c r="F61" i="9"/>
  <c r="AA11" i="9"/>
  <c r="E11" i="9"/>
  <c r="F60" i="9" s="1"/>
  <c r="E9" i="1"/>
  <c r="F9" i="1" s="1"/>
  <c r="H6" i="9"/>
  <c r="H59" i="9"/>
  <c r="G6" i="9"/>
  <c r="G59" i="9" s="1"/>
  <c r="AA30" i="8"/>
  <c r="E30" i="8"/>
  <c r="AA29" i="8"/>
  <c r="E29" i="8"/>
  <c r="F78" i="8"/>
  <c r="AA28" i="8"/>
  <c r="E28" i="8"/>
  <c r="F77" i="8" s="1"/>
  <c r="AA27" i="8"/>
  <c r="E27" i="8"/>
  <c r="F76" i="8" s="1"/>
  <c r="AA26" i="8"/>
  <c r="E26" i="8"/>
  <c r="F75" i="8" s="1"/>
  <c r="AA25" i="8"/>
  <c r="E25" i="8"/>
  <c r="F74" i="8"/>
  <c r="AA24" i="8"/>
  <c r="E24" i="8"/>
  <c r="F73" i="8" s="1"/>
  <c r="AA23" i="8"/>
  <c r="E23" i="8"/>
  <c r="F72" i="8" s="1"/>
  <c r="AA22" i="8"/>
  <c r="E22" i="8"/>
  <c r="F71" i="8" s="1"/>
  <c r="AA21" i="8"/>
  <c r="E21" i="8"/>
  <c r="F70" i="8"/>
  <c r="AA20" i="8"/>
  <c r="E20" i="8"/>
  <c r="F69" i="8"/>
  <c r="AA19" i="8"/>
  <c r="E19" i="8"/>
  <c r="F68" i="8" s="1"/>
  <c r="AA18" i="8"/>
  <c r="E18" i="8"/>
  <c r="F67" i="8" s="1"/>
  <c r="AA17" i="8"/>
  <c r="E17" i="8"/>
  <c r="F66" i="8" s="1"/>
  <c r="AA16" i="8"/>
  <c r="E16" i="8"/>
  <c r="F65" i="8"/>
  <c r="AA15" i="8"/>
  <c r="E15" i="8"/>
  <c r="F64" i="8" s="1"/>
  <c r="AA14" i="8"/>
  <c r="E14" i="8"/>
  <c r="F63" i="8" s="1"/>
  <c r="AA13" i="8"/>
  <c r="E13" i="8"/>
  <c r="F62" i="8" s="1"/>
  <c r="AA12" i="8"/>
  <c r="E12" i="8"/>
  <c r="F61" i="8"/>
  <c r="AA11" i="8"/>
  <c r="E11" i="8"/>
  <c r="F60" i="8" s="1"/>
  <c r="H6" i="8"/>
  <c r="H59" i="8"/>
  <c r="G6" i="8"/>
  <c r="G59" i="8" s="1"/>
  <c r="H6" i="3"/>
  <c r="E30" i="4"/>
  <c r="E29" i="4"/>
  <c r="E28" i="4"/>
  <c r="E27" i="4"/>
  <c r="E26" i="4"/>
  <c r="E25" i="4"/>
  <c r="E24" i="4"/>
  <c r="E23" i="4"/>
  <c r="E22" i="4"/>
  <c r="E21" i="4"/>
  <c r="E20" i="4"/>
  <c r="E19" i="4"/>
  <c r="E18" i="4"/>
  <c r="E17" i="4"/>
  <c r="E16" i="4"/>
  <c r="E15" i="4"/>
  <c r="E14" i="4"/>
  <c r="E13" i="4"/>
  <c r="E12" i="4"/>
  <c r="E11" i="4"/>
  <c r="E30" i="3"/>
  <c r="E29" i="3"/>
  <c r="E28" i="3"/>
  <c r="E27" i="3"/>
  <c r="E26" i="3"/>
  <c r="E25" i="3"/>
  <c r="E24" i="3"/>
  <c r="E23" i="3"/>
  <c r="E22" i="3"/>
  <c r="E21" i="3"/>
  <c r="E20" i="3"/>
  <c r="E19" i="3"/>
  <c r="E18" i="3"/>
  <c r="E17" i="3"/>
  <c r="E16" i="3"/>
  <c r="E15" i="3"/>
  <c r="E14" i="3"/>
  <c r="E13" i="3"/>
  <c r="E12" i="3"/>
  <c r="E11" i="3"/>
  <c r="E30" i="2"/>
  <c r="E29" i="2"/>
  <c r="E28" i="2"/>
  <c r="E27" i="2"/>
  <c r="E26" i="2"/>
  <c r="E25" i="2"/>
  <c r="E24" i="2"/>
  <c r="E23" i="2"/>
  <c r="E22" i="2"/>
  <c r="E21" i="2"/>
  <c r="E20" i="2"/>
  <c r="E19" i="2"/>
  <c r="E18" i="2"/>
  <c r="E17" i="2"/>
  <c r="E16" i="2"/>
  <c r="E15" i="2"/>
  <c r="E14" i="2"/>
  <c r="E13" i="2"/>
  <c r="E12" i="2"/>
  <c r="E11" i="2"/>
  <c r="H59" i="3"/>
  <c r="AA11" i="2"/>
  <c r="AA30" i="4"/>
  <c r="AA29" i="4"/>
  <c r="AA28" i="4"/>
  <c r="AA27" i="4"/>
  <c r="AA26" i="4"/>
  <c r="AA25" i="4"/>
  <c r="AA24" i="4"/>
  <c r="AA23" i="4"/>
  <c r="AA22" i="4"/>
  <c r="AA21" i="4"/>
  <c r="AA20" i="4"/>
  <c r="AA19" i="4"/>
  <c r="AA18" i="4"/>
  <c r="AA17" i="4"/>
  <c r="F66" i="4"/>
  <c r="AA16" i="4"/>
  <c r="F65" i="4"/>
  <c r="AA15" i="4"/>
  <c r="F64" i="4"/>
  <c r="AA14" i="4"/>
  <c r="F63" i="4"/>
  <c r="AA13" i="4"/>
  <c r="F62" i="4"/>
  <c r="AA12" i="4"/>
  <c r="F61" i="4"/>
  <c r="AA11" i="4"/>
  <c r="F60" i="4"/>
  <c r="H6" i="4"/>
  <c r="H10" i="4" s="1"/>
  <c r="G6" i="4"/>
  <c r="G59" i="4" s="1"/>
  <c r="AA30" i="3"/>
  <c r="AA29" i="3"/>
  <c r="AA28" i="3"/>
  <c r="AA27" i="3"/>
  <c r="AA26" i="3"/>
  <c r="AA25" i="3"/>
  <c r="AA24" i="3"/>
  <c r="AA23" i="3"/>
  <c r="AA22" i="3"/>
  <c r="AA21" i="3"/>
  <c r="AA20" i="3"/>
  <c r="AA19" i="3"/>
  <c r="AA18" i="3"/>
  <c r="AA17" i="3"/>
  <c r="AA16" i="3"/>
  <c r="F65" i="3"/>
  <c r="AA15" i="3"/>
  <c r="F64" i="3"/>
  <c r="AA14" i="3"/>
  <c r="F63" i="3"/>
  <c r="AA13" i="3"/>
  <c r="F62" i="3"/>
  <c r="AA12" i="3"/>
  <c r="F61" i="3"/>
  <c r="AA11" i="3"/>
  <c r="F60" i="3"/>
  <c r="H10" i="3"/>
  <c r="AA30" i="2"/>
  <c r="AA29" i="2"/>
  <c r="AA28" i="2"/>
  <c r="AA27" i="2"/>
  <c r="AA26" i="2"/>
  <c r="AA25" i="2"/>
  <c r="AA24" i="2"/>
  <c r="AA23" i="2"/>
  <c r="AA22" i="2"/>
  <c r="AA21" i="2"/>
  <c r="AA20" i="2"/>
  <c r="AA19" i="2"/>
  <c r="AA18" i="2"/>
  <c r="AA17" i="2"/>
  <c r="AA16" i="2"/>
  <c r="AA15" i="2"/>
  <c r="AA14" i="2"/>
  <c r="AA13" i="2"/>
  <c r="AA12" i="2"/>
  <c r="W55" i="1"/>
  <c r="V55" i="1"/>
  <c r="U55" i="1"/>
  <c r="T55" i="1"/>
  <c r="S55" i="1"/>
  <c r="R55" i="1"/>
  <c r="Q55" i="1"/>
  <c r="P55" i="1"/>
  <c r="O55" i="1"/>
  <c r="N55" i="1"/>
  <c r="M55" i="1"/>
  <c r="L55" i="1"/>
  <c r="K55" i="1"/>
  <c r="J55" i="1"/>
  <c r="I55" i="1"/>
  <c r="H55" i="1"/>
  <c r="G55" i="1"/>
  <c r="F55" i="1"/>
  <c r="E55" i="1"/>
  <c r="D55" i="1"/>
  <c r="AB29" i="7"/>
  <c r="AB28" i="7"/>
  <c r="AB27" i="7"/>
  <c r="AB26" i="7"/>
  <c r="AB25" i="7"/>
  <c r="AB24" i="7"/>
  <c r="AB23" i="7"/>
  <c r="AB22" i="7"/>
  <c r="AB21" i="7"/>
  <c r="AB20" i="7"/>
  <c r="AB19" i="7"/>
  <c r="AB18" i="7"/>
  <c r="AB17" i="7"/>
  <c r="AB16" i="7"/>
  <c r="AB15" i="7"/>
  <c r="AB14" i="7"/>
  <c r="AB13" i="7"/>
  <c r="AB12" i="7"/>
  <c r="AB11" i="7"/>
  <c r="AB10" i="7"/>
  <c r="G6" i="3"/>
  <c r="G59" i="3" s="1"/>
  <c r="W34" i="1"/>
  <c r="V34" i="1"/>
  <c r="U34" i="1"/>
  <c r="T34" i="1"/>
  <c r="S34" i="1"/>
  <c r="R34" i="1"/>
  <c r="Q34" i="1"/>
  <c r="P34" i="1"/>
  <c r="O34" i="1"/>
  <c r="N34" i="1"/>
  <c r="M34" i="1"/>
  <c r="L34" i="1"/>
  <c r="K34" i="1"/>
  <c r="J34" i="1"/>
  <c r="I34" i="1"/>
  <c r="H34" i="1"/>
  <c r="G34" i="1"/>
  <c r="F34" i="1"/>
  <c r="E34" i="1"/>
  <c r="D34" i="1"/>
  <c r="G6" i="2"/>
  <c r="G59" i="2"/>
  <c r="V54" i="1"/>
  <c r="U54" i="1"/>
  <c r="T54" i="1"/>
  <c r="S54" i="1"/>
  <c r="R54" i="1"/>
  <c r="Q54" i="1"/>
  <c r="P54" i="1"/>
  <c r="O54" i="1"/>
  <c r="N54" i="1"/>
  <c r="M54" i="1"/>
  <c r="L54" i="1"/>
  <c r="K54" i="1"/>
  <c r="J54" i="1"/>
  <c r="I54" i="1"/>
  <c r="H54" i="1"/>
  <c r="G54" i="1"/>
  <c r="F54" i="1"/>
  <c r="E54" i="1"/>
  <c r="W53" i="1"/>
  <c r="U53" i="1"/>
  <c r="T53" i="1"/>
  <c r="S53" i="1"/>
  <c r="R53" i="1"/>
  <c r="Q53" i="1"/>
  <c r="P53" i="1"/>
  <c r="O53" i="1"/>
  <c r="N53" i="1"/>
  <c r="M53" i="1"/>
  <c r="L53" i="1"/>
  <c r="K53" i="1"/>
  <c r="J53" i="1"/>
  <c r="I53" i="1"/>
  <c r="H53" i="1"/>
  <c r="G53" i="1"/>
  <c r="F53" i="1"/>
  <c r="E53" i="1"/>
  <c r="W52" i="1"/>
  <c r="V52" i="1"/>
  <c r="T52" i="1"/>
  <c r="S52" i="1"/>
  <c r="R52" i="1"/>
  <c r="Q52" i="1"/>
  <c r="P52" i="1"/>
  <c r="O52" i="1"/>
  <c r="N52" i="1"/>
  <c r="M52" i="1"/>
  <c r="L52" i="1"/>
  <c r="K52" i="1"/>
  <c r="J52" i="1"/>
  <c r="I52" i="1"/>
  <c r="H52" i="1"/>
  <c r="G52" i="1"/>
  <c r="F52" i="1"/>
  <c r="E52" i="1"/>
  <c r="W51" i="1"/>
  <c r="V51" i="1"/>
  <c r="U51" i="1"/>
  <c r="S51" i="1"/>
  <c r="R51" i="1"/>
  <c r="Q51" i="1"/>
  <c r="P51" i="1"/>
  <c r="O51" i="1"/>
  <c r="N51" i="1"/>
  <c r="M51" i="1"/>
  <c r="L51" i="1"/>
  <c r="K51" i="1"/>
  <c r="J51" i="1"/>
  <c r="I51" i="1"/>
  <c r="H51" i="1"/>
  <c r="G51" i="1"/>
  <c r="F51" i="1"/>
  <c r="E51" i="1"/>
  <c r="W50" i="1"/>
  <c r="V50" i="1"/>
  <c r="U50" i="1"/>
  <c r="T50" i="1"/>
  <c r="R50" i="1"/>
  <c r="Q50" i="1"/>
  <c r="P50" i="1"/>
  <c r="O50" i="1"/>
  <c r="N50" i="1"/>
  <c r="M50" i="1"/>
  <c r="L50" i="1"/>
  <c r="K50" i="1"/>
  <c r="J50" i="1"/>
  <c r="I50" i="1"/>
  <c r="H50" i="1"/>
  <c r="G50" i="1"/>
  <c r="F50" i="1"/>
  <c r="E50" i="1"/>
  <c r="W49" i="1"/>
  <c r="V49" i="1"/>
  <c r="U49" i="1"/>
  <c r="T49" i="1"/>
  <c r="S49" i="1"/>
  <c r="Q49" i="1"/>
  <c r="P49" i="1"/>
  <c r="O49" i="1"/>
  <c r="N49" i="1"/>
  <c r="M49" i="1"/>
  <c r="L49" i="1"/>
  <c r="K49" i="1"/>
  <c r="J49" i="1"/>
  <c r="I49" i="1"/>
  <c r="H49" i="1"/>
  <c r="G49" i="1"/>
  <c r="F49" i="1"/>
  <c r="E49" i="1"/>
  <c r="W48" i="1"/>
  <c r="V48" i="1"/>
  <c r="U48" i="1"/>
  <c r="T48" i="1"/>
  <c r="S48" i="1"/>
  <c r="R48" i="1"/>
  <c r="P48" i="1"/>
  <c r="O48" i="1"/>
  <c r="N48" i="1"/>
  <c r="M48" i="1"/>
  <c r="L48" i="1"/>
  <c r="K48" i="1"/>
  <c r="J48" i="1"/>
  <c r="I48" i="1"/>
  <c r="H48" i="1"/>
  <c r="G48" i="1"/>
  <c r="F48" i="1"/>
  <c r="E48" i="1"/>
  <c r="W47" i="1"/>
  <c r="V47" i="1"/>
  <c r="U47" i="1"/>
  <c r="T47" i="1"/>
  <c r="S47" i="1"/>
  <c r="R47" i="1"/>
  <c r="Q47" i="1"/>
  <c r="O47" i="1"/>
  <c r="N47" i="1"/>
  <c r="M47" i="1"/>
  <c r="L47" i="1"/>
  <c r="K47" i="1"/>
  <c r="J47" i="1"/>
  <c r="I47" i="1"/>
  <c r="H47" i="1"/>
  <c r="G47" i="1"/>
  <c r="F47" i="1"/>
  <c r="E47" i="1"/>
  <c r="W46" i="1"/>
  <c r="V46" i="1"/>
  <c r="U46" i="1"/>
  <c r="T46" i="1"/>
  <c r="S46" i="1"/>
  <c r="R46" i="1"/>
  <c r="Q46" i="1"/>
  <c r="P46" i="1"/>
  <c r="N46" i="1"/>
  <c r="M46" i="1"/>
  <c r="L46" i="1"/>
  <c r="K46" i="1"/>
  <c r="J46" i="1"/>
  <c r="I46" i="1"/>
  <c r="H46" i="1"/>
  <c r="G46" i="1"/>
  <c r="F46" i="1"/>
  <c r="E46" i="1"/>
  <c r="W45" i="1"/>
  <c r="V45" i="1"/>
  <c r="U45" i="1"/>
  <c r="T45" i="1"/>
  <c r="S45" i="1"/>
  <c r="R45" i="1"/>
  <c r="Q45" i="1"/>
  <c r="P45" i="1"/>
  <c r="O45" i="1"/>
  <c r="M45" i="1"/>
  <c r="L45" i="1"/>
  <c r="K45" i="1"/>
  <c r="J45" i="1"/>
  <c r="I45" i="1"/>
  <c r="H45" i="1"/>
  <c r="G45" i="1"/>
  <c r="F45" i="1"/>
  <c r="E45" i="1"/>
  <c r="W44" i="1"/>
  <c r="V44" i="1"/>
  <c r="U44" i="1"/>
  <c r="T44" i="1"/>
  <c r="S44" i="1"/>
  <c r="R44" i="1"/>
  <c r="Q44" i="1"/>
  <c r="P44" i="1"/>
  <c r="O44" i="1"/>
  <c r="N44" i="1"/>
  <c r="L44" i="1"/>
  <c r="K44" i="1"/>
  <c r="J44" i="1"/>
  <c r="I44" i="1"/>
  <c r="H44" i="1"/>
  <c r="G44" i="1"/>
  <c r="F44" i="1"/>
  <c r="E44" i="1"/>
  <c r="W43" i="1"/>
  <c r="V43" i="1"/>
  <c r="U43" i="1"/>
  <c r="T43" i="1"/>
  <c r="S43" i="1"/>
  <c r="R43" i="1"/>
  <c r="Q43" i="1"/>
  <c r="P43" i="1"/>
  <c r="O43" i="1"/>
  <c r="N43" i="1"/>
  <c r="M43" i="1"/>
  <c r="K43" i="1"/>
  <c r="J43" i="1"/>
  <c r="I43" i="1"/>
  <c r="H43" i="1"/>
  <c r="G43" i="1"/>
  <c r="F43" i="1"/>
  <c r="E43" i="1"/>
  <c r="W42" i="1"/>
  <c r="V42" i="1"/>
  <c r="U42" i="1"/>
  <c r="T42" i="1"/>
  <c r="S42" i="1"/>
  <c r="R42" i="1"/>
  <c r="Q42" i="1"/>
  <c r="P42" i="1"/>
  <c r="O42" i="1"/>
  <c r="N42" i="1"/>
  <c r="M42" i="1"/>
  <c r="L42" i="1"/>
  <c r="J42" i="1"/>
  <c r="I42" i="1"/>
  <c r="H42" i="1"/>
  <c r="G42" i="1"/>
  <c r="F42" i="1"/>
  <c r="E42" i="1"/>
  <c r="W41" i="1"/>
  <c r="V41" i="1"/>
  <c r="U41" i="1"/>
  <c r="T41" i="1"/>
  <c r="S41" i="1"/>
  <c r="R41" i="1"/>
  <c r="Q41" i="1"/>
  <c r="P41" i="1"/>
  <c r="O41" i="1"/>
  <c r="N41" i="1"/>
  <c r="M41" i="1"/>
  <c r="L41" i="1"/>
  <c r="K41" i="1"/>
  <c r="I41" i="1"/>
  <c r="H41" i="1"/>
  <c r="G41" i="1"/>
  <c r="F41" i="1"/>
  <c r="E41" i="1"/>
  <c r="W40" i="1"/>
  <c r="V40" i="1"/>
  <c r="U40" i="1"/>
  <c r="T40" i="1"/>
  <c r="S40" i="1"/>
  <c r="R40" i="1"/>
  <c r="Q40" i="1"/>
  <c r="P40" i="1"/>
  <c r="O40" i="1"/>
  <c r="N40" i="1"/>
  <c r="M40" i="1"/>
  <c r="L40" i="1"/>
  <c r="K40" i="1"/>
  <c r="J40" i="1"/>
  <c r="H40" i="1"/>
  <c r="G40" i="1"/>
  <c r="F40" i="1"/>
  <c r="E40" i="1"/>
  <c r="W39" i="1"/>
  <c r="V39" i="1"/>
  <c r="U39" i="1"/>
  <c r="T39" i="1"/>
  <c r="S39" i="1"/>
  <c r="R39" i="1"/>
  <c r="Q39" i="1"/>
  <c r="P39" i="1"/>
  <c r="O39" i="1"/>
  <c r="N39" i="1"/>
  <c r="M39" i="1"/>
  <c r="L39" i="1"/>
  <c r="K39" i="1"/>
  <c r="J39" i="1"/>
  <c r="I39" i="1"/>
  <c r="G39" i="1"/>
  <c r="F39" i="1"/>
  <c r="E39" i="1"/>
  <c r="W38" i="1"/>
  <c r="V38" i="1"/>
  <c r="U38" i="1"/>
  <c r="T38" i="1"/>
  <c r="S38" i="1"/>
  <c r="R38" i="1"/>
  <c r="Q38" i="1"/>
  <c r="P38" i="1"/>
  <c r="O38" i="1"/>
  <c r="N38" i="1"/>
  <c r="M38" i="1"/>
  <c r="L38" i="1"/>
  <c r="K38" i="1"/>
  <c r="J38" i="1"/>
  <c r="I38" i="1"/>
  <c r="H38" i="1"/>
  <c r="F38" i="1"/>
  <c r="E38" i="1"/>
  <c r="W37" i="1"/>
  <c r="V37" i="1"/>
  <c r="U37" i="1"/>
  <c r="T37" i="1"/>
  <c r="S37" i="1"/>
  <c r="R37" i="1"/>
  <c r="Q37" i="1"/>
  <c r="P37" i="1"/>
  <c r="O37" i="1"/>
  <c r="N37" i="1"/>
  <c r="M37" i="1"/>
  <c r="L37" i="1"/>
  <c r="K37" i="1"/>
  <c r="J37" i="1"/>
  <c r="I37" i="1"/>
  <c r="H37" i="1"/>
  <c r="G37" i="1"/>
  <c r="E37" i="1"/>
  <c r="W36" i="1"/>
  <c r="V36" i="1"/>
  <c r="U36" i="1"/>
  <c r="T36" i="1"/>
  <c r="S36" i="1"/>
  <c r="R36" i="1"/>
  <c r="Q36" i="1"/>
  <c r="P36" i="1"/>
  <c r="O36" i="1"/>
  <c r="N36" i="1"/>
  <c r="M36" i="1"/>
  <c r="L36" i="1"/>
  <c r="K36" i="1"/>
  <c r="J36" i="1"/>
  <c r="I36" i="1"/>
  <c r="H36" i="1"/>
  <c r="G36" i="1"/>
  <c r="F36" i="1"/>
  <c r="D54" i="1"/>
  <c r="D53" i="1"/>
  <c r="D52" i="1"/>
  <c r="D51" i="1"/>
  <c r="D50" i="1"/>
  <c r="D49" i="1"/>
  <c r="D48" i="1"/>
  <c r="D47" i="1"/>
  <c r="D46" i="1"/>
  <c r="D45" i="1"/>
  <c r="D44" i="1"/>
  <c r="D43" i="1"/>
  <c r="D42" i="1"/>
  <c r="D41" i="1"/>
  <c r="D40" i="1"/>
  <c r="D39" i="1"/>
  <c r="D38" i="1"/>
  <c r="D37" i="1"/>
  <c r="D36" i="1"/>
  <c r="G7" i="2"/>
  <c r="W35" i="1"/>
  <c r="Z7" i="2"/>
  <c r="Z8" i="2" s="1"/>
  <c r="V35" i="1"/>
  <c r="Y7" i="2" s="1"/>
  <c r="Y8" i="2" s="1"/>
  <c r="U35" i="1"/>
  <c r="X7" i="2"/>
  <c r="X8" i="2" s="1"/>
  <c r="T35" i="1"/>
  <c r="W7" i="2" s="1"/>
  <c r="W8" i="2" s="1"/>
  <c r="S35" i="1"/>
  <c r="V7" i="2"/>
  <c r="V8" i="2" s="1"/>
  <c r="R35" i="1"/>
  <c r="U7" i="2" s="1"/>
  <c r="U8" i="2" s="1"/>
  <c r="Q35" i="1"/>
  <c r="T7" i="2"/>
  <c r="T8" i="2" s="1"/>
  <c r="P35" i="1"/>
  <c r="S7" i="2" s="1"/>
  <c r="S8" i="2" s="1"/>
  <c r="O35" i="1"/>
  <c r="R7" i="2"/>
  <c r="R8" i="2" s="1"/>
  <c r="N35" i="1"/>
  <c r="Q7" i="2" s="1"/>
  <c r="Q8" i="2" s="1"/>
  <c r="M35" i="1"/>
  <c r="P7" i="2"/>
  <c r="P8" i="2" s="1"/>
  <c r="L35" i="1"/>
  <c r="O7" i="2" s="1"/>
  <c r="O8" i="2" s="1"/>
  <c r="K35" i="1"/>
  <c r="N7" i="2"/>
  <c r="N8" i="2" s="1"/>
  <c r="J35" i="1"/>
  <c r="M7" i="2" s="1"/>
  <c r="M8" i="2" s="1"/>
  <c r="I35" i="1"/>
  <c r="L7" i="2"/>
  <c r="L8" i="2" s="1"/>
  <c r="H35" i="1"/>
  <c r="K7" i="2" s="1"/>
  <c r="G35" i="1"/>
  <c r="J7" i="2"/>
  <c r="J8" i="2" s="1"/>
  <c r="F35" i="1"/>
  <c r="I7" i="2" s="1"/>
  <c r="I8" i="2" s="1"/>
  <c r="I14" i="2" s="1"/>
  <c r="E35" i="1"/>
  <c r="H7" i="2"/>
  <c r="C35" i="1"/>
  <c r="D33" i="1"/>
  <c r="H6" i="2"/>
  <c r="H59" i="2"/>
  <c r="H10" i="2"/>
  <c r="C36" i="1"/>
  <c r="E33" i="1"/>
  <c r="F67" i="4"/>
  <c r="E42" i="4"/>
  <c r="F68" i="4"/>
  <c r="E43" i="4"/>
  <c r="F69" i="4"/>
  <c r="E44" i="4"/>
  <c r="F70" i="4"/>
  <c r="E45" i="4"/>
  <c r="F71" i="4"/>
  <c r="E46" i="4"/>
  <c r="F72" i="4"/>
  <c r="E47" i="4"/>
  <c r="F73" i="4"/>
  <c r="E48" i="4"/>
  <c r="F74" i="4"/>
  <c r="E49" i="4"/>
  <c r="F75" i="4"/>
  <c r="E50" i="4"/>
  <c r="F76" i="4"/>
  <c r="E51" i="4"/>
  <c r="F77" i="4"/>
  <c r="E52" i="4"/>
  <c r="F78" i="4"/>
  <c r="E53" i="4"/>
  <c r="F79" i="4"/>
  <c r="E54" i="4"/>
  <c r="E35" i="4"/>
  <c r="E36" i="4"/>
  <c r="E37" i="4"/>
  <c r="E38" i="4"/>
  <c r="E39" i="4"/>
  <c r="E40" i="4"/>
  <c r="E41" i="4"/>
  <c r="F66" i="3"/>
  <c r="E41" i="3"/>
  <c r="F67" i="3"/>
  <c r="E42" i="3"/>
  <c r="F68" i="3"/>
  <c r="E43" i="3"/>
  <c r="F69" i="3"/>
  <c r="E44" i="3"/>
  <c r="F70" i="3"/>
  <c r="E45" i="3"/>
  <c r="F71" i="3"/>
  <c r="E46" i="3"/>
  <c r="F72" i="3"/>
  <c r="E47" i="3"/>
  <c r="F73" i="3"/>
  <c r="E48" i="3"/>
  <c r="F74" i="3"/>
  <c r="E49" i="3"/>
  <c r="F75" i="3"/>
  <c r="E50" i="3"/>
  <c r="F76" i="3"/>
  <c r="E51" i="3"/>
  <c r="F77" i="3"/>
  <c r="E52" i="3"/>
  <c r="F78" i="3"/>
  <c r="E53" i="3"/>
  <c r="F79" i="3"/>
  <c r="E54" i="3"/>
  <c r="E35" i="3"/>
  <c r="E36" i="3"/>
  <c r="E37" i="3"/>
  <c r="E38" i="3"/>
  <c r="E39" i="3"/>
  <c r="E40" i="3"/>
  <c r="E35" i="2"/>
  <c r="F60" i="2"/>
  <c r="E36" i="2"/>
  <c r="F61" i="2"/>
  <c r="E37" i="2"/>
  <c r="F62" i="2"/>
  <c r="E38" i="2"/>
  <c r="F63" i="2"/>
  <c r="E39" i="2"/>
  <c r="F64" i="2"/>
  <c r="E40" i="2"/>
  <c r="F65" i="2"/>
  <c r="E41" i="2"/>
  <c r="F66" i="2"/>
  <c r="E42" i="2"/>
  <c r="F67" i="2"/>
  <c r="E43" i="2"/>
  <c r="F68" i="2"/>
  <c r="E44" i="2"/>
  <c r="F69" i="2"/>
  <c r="E45" i="2"/>
  <c r="F70" i="2"/>
  <c r="E46" i="2"/>
  <c r="F71" i="2"/>
  <c r="E47" i="2"/>
  <c r="F72" i="2"/>
  <c r="E48" i="2"/>
  <c r="F73" i="2"/>
  <c r="E49" i="2"/>
  <c r="F74" i="2"/>
  <c r="E50" i="2"/>
  <c r="F75" i="2"/>
  <c r="E51" i="2"/>
  <c r="F76" i="2"/>
  <c r="E52" i="2"/>
  <c r="F77" i="2"/>
  <c r="E53" i="2"/>
  <c r="F78" i="2"/>
  <c r="E54" i="2"/>
  <c r="F79" i="2"/>
  <c r="G10" i="3"/>
  <c r="G10" i="2"/>
  <c r="G10" i="9"/>
  <c r="E54" i="9"/>
  <c r="F79" i="9"/>
  <c r="H10" i="9"/>
  <c r="E35" i="9"/>
  <c r="E36" i="9"/>
  <c r="E37" i="9"/>
  <c r="E38" i="9"/>
  <c r="E39" i="9"/>
  <c r="E40" i="9"/>
  <c r="E41" i="9"/>
  <c r="E42" i="9"/>
  <c r="E43" i="9"/>
  <c r="E44" i="9"/>
  <c r="E45" i="9"/>
  <c r="E46" i="9"/>
  <c r="E47" i="9"/>
  <c r="E48" i="9"/>
  <c r="E49" i="9"/>
  <c r="E50" i="9"/>
  <c r="E51" i="9"/>
  <c r="E52" i="9"/>
  <c r="E53" i="9"/>
  <c r="G10" i="8"/>
  <c r="E54" i="8"/>
  <c r="F79" i="8"/>
  <c r="H10" i="8"/>
  <c r="E35" i="8"/>
  <c r="E36" i="8"/>
  <c r="E37" i="8"/>
  <c r="E38" i="8"/>
  <c r="E39" i="8"/>
  <c r="E40" i="8"/>
  <c r="E41" i="8"/>
  <c r="E42" i="8"/>
  <c r="E43" i="8"/>
  <c r="E44" i="8"/>
  <c r="E45" i="8"/>
  <c r="E46" i="8"/>
  <c r="E47" i="8"/>
  <c r="E48" i="8"/>
  <c r="E49" i="8"/>
  <c r="E50" i="8"/>
  <c r="E51" i="8"/>
  <c r="E52" i="8"/>
  <c r="E53" i="8"/>
  <c r="H59" i="4"/>
  <c r="G10" i="4"/>
  <c r="G8" i="2"/>
  <c r="G16" i="2"/>
  <c r="I28" i="2"/>
  <c r="I20" i="2"/>
  <c r="I25" i="2"/>
  <c r="I30" i="2"/>
  <c r="I17" i="2"/>
  <c r="I27" i="2"/>
  <c r="I12" i="2"/>
  <c r="I16" i="2"/>
  <c r="I26" i="2"/>
  <c r="I11" i="2"/>
  <c r="M24" i="2"/>
  <c r="M29" i="2"/>
  <c r="M21" i="2"/>
  <c r="M13" i="2"/>
  <c r="M17" i="2"/>
  <c r="M26" i="2"/>
  <c r="M18" i="2"/>
  <c r="M23" i="2"/>
  <c r="M12" i="2"/>
  <c r="M16" i="2"/>
  <c r="M28" i="2"/>
  <c r="M20" i="2"/>
  <c r="M25" i="2"/>
  <c r="M11" i="2"/>
  <c r="M15" i="2"/>
  <c r="M30" i="2"/>
  <c r="M22" i="2"/>
  <c r="M27" i="2"/>
  <c r="M19" i="2"/>
  <c r="M14" i="2"/>
  <c r="O24" i="2"/>
  <c r="O29" i="2"/>
  <c r="O21" i="2"/>
  <c r="O13" i="2"/>
  <c r="O17" i="2"/>
  <c r="O26" i="2"/>
  <c r="O18" i="2"/>
  <c r="O23" i="2"/>
  <c r="O12" i="2"/>
  <c r="O16" i="2"/>
  <c r="O28" i="2"/>
  <c r="O20" i="2"/>
  <c r="O25" i="2"/>
  <c r="O11" i="2"/>
  <c r="O15" i="2"/>
  <c r="O30" i="2"/>
  <c r="O22" i="2"/>
  <c r="O27" i="2"/>
  <c r="O19" i="2"/>
  <c r="O14" i="2"/>
  <c r="Q24" i="2"/>
  <c r="Q29" i="2"/>
  <c r="Q21" i="2"/>
  <c r="Q13" i="2"/>
  <c r="Q17" i="2"/>
  <c r="Q26" i="2"/>
  <c r="Q18" i="2"/>
  <c r="Q23" i="2"/>
  <c r="Q12" i="2"/>
  <c r="Q16" i="2"/>
  <c r="Q28" i="2"/>
  <c r="Q20" i="2"/>
  <c r="Q25" i="2"/>
  <c r="Q11" i="2"/>
  <c r="Q15" i="2"/>
  <c r="Q30" i="2"/>
  <c r="Q22" i="2"/>
  <c r="Q27" i="2"/>
  <c r="Q19" i="2"/>
  <c r="Q14" i="2"/>
  <c r="U24" i="2"/>
  <c r="U29" i="2"/>
  <c r="U21" i="2"/>
  <c r="U13" i="2"/>
  <c r="U17" i="2"/>
  <c r="U26" i="2"/>
  <c r="U18" i="2"/>
  <c r="U23" i="2"/>
  <c r="U12" i="2"/>
  <c r="U16" i="2"/>
  <c r="U28" i="2"/>
  <c r="U20" i="2"/>
  <c r="U25" i="2"/>
  <c r="U11" i="2"/>
  <c r="U15" i="2"/>
  <c r="U30" i="2"/>
  <c r="U22" i="2"/>
  <c r="U27" i="2"/>
  <c r="U19" i="2"/>
  <c r="U14" i="2"/>
  <c r="W24" i="2"/>
  <c r="W29" i="2"/>
  <c r="W21" i="2"/>
  <c r="W13" i="2"/>
  <c r="W17" i="2"/>
  <c r="W26" i="2"/>
  <c r="W18" i="2"/>
  <c r="W23" i="2"/>
  <c r="W12" i="2"/>
  <c r="W16" i="2"/>
  <c r="W28" i="2"/>
  <c r="W20" i="2"/>
  <c r="W25" i="2"/>
  <c r="W11" i="2"/>
  <c r="W15" i="2"/>
  <c r="W30" i="2"/>
  <c r="W22" i="2"/>
  <c r="W27" i="2"/>
  <c r="W19" i="2"/>
  <c r="W14" i="2"/>
  <c r="Y24" i="2"/>
  <c r="Y29" i="2"/>
  <c r="Y21" i="2"/>
  <c r="Y13" i="2"/>
  <c r="Y17" i="2"/>
  <c r="Y26" i="2"/>
  <c r="Y18" i="2"/>
  <c r="Y23" i="2"/>
  <c r="Y12" i="2"/>
  <c r="Y16" i="2"/>
  <c r="Y28" i="2"/>
  <c r="Y20" i="2"/>
  <c r="Y25" i="2"/>
  <c r="Y11" i="2"/>
  <c r="Y15" i="2"/>
  <c r="Y30" i="2"/>
  <c r="Y22" i="2"/>
  <c r="Y27" i="2"/>
  <c r="Y19" i="2"/>
  <c r="Y14" i="2"/>
  <c r="H8" i="2"/>
  <c r="J23" i="2"/>
  <c r="J12" i="2"/>
  <c r="J16" i="2"/>
  <c r="J28" i="2"/>
  <c r="J20" i="2"/>
  <c r="J25" i="2"/>
  <c r="J11" i="2"/>
  <c r="J15" i="2"/>
  <c r="J30" i="2"/>
  <c r="J22" i="2"/>
  <c r="J27" i="2"/>
  <c r="J19" i="2"/>
  <c r="J14" i="2"/>
  <c r="J18" i="2"/>
  <c r="J24" i="2"/>
  <c r="J29" i="2"/>
  <c r="J21" i="2"/>
  <c r="J13" i="2"/>
  <c r="J17" i="2"/>
  <c r="J26" i="2"/>
  <c r="L23" i="2"/>
  <c r="L12" i="2"/>
  <c r="L16" i="2"/>
  <c r="L26" i="2"/>
  <c r="L18" i="2"/>
  <c r="L25" i="2"/>
  <c r="L11" i="2"/>
  <c r="L15" i="2"/>
  <c r="L28" i="2"/>
  <c r="L20" i="2"/>
  <c r="L27" i="2"/>
  <c r="L19" i="2"/>
  <c r="L14" i="2"/>
  <c r="L30" i="2"/>
  <c r="L22" i="2"/>
  <c r="L29" i="2"/>
  <c r="L21" i="2"/>
  <c r="L13" i="2"/>
  <c r="L17" i="2"/>
  <c r="L24" i="2"/>
  <c r="P23" i="2"/>
  <c r="P12" i="2"/>
  <c r="P16" i="2"/>
  <c r="P26" i="2"/>
  <c r="P18" i="2"/>
  <c r="P25" i="2"/>
  <c r="P11" i="2"/>
  <c r="P15" i="2"/>
  <c r="P28" i="2"/>
  <c r="P20" i="2"/>
  <c r="P27" i="2"/>
  <c r="P19" i="2"/>
  <c r="P14" i="2"/>
  <c r="P30" i="2"/>
  <c r="P22" i="2"/>
  <c r="P29" i="2"/>
  <c r="P21" i="2"/>
  <c r="P13" i="2"/>
  <c r="P17" i="2"/>
  <c r="P24" i="2"/>
  <c r="R23" i="2"/>
  <c r="R12" i="2"/>
  <c r="R16" i="2"/>
  <c r="R26" i="2"/>
  <c r="R18" i="2"/>
  <c r="R25" i="2"/>
  <c r="R11" i="2"/>
  <c r="R15" i="2"/>
  <c r="R28" i="2"/>
  <c r="R20" i="2"/>
  <c r="R27" i="2"/>
  <c r="R19" i="2"/>
  <c r="R14" i="2"/>
  <c r="R30" i="2"/>
  <c r="R22" i="2"/>
  <c r="R29" i="2"/>
  <c r="R21" i="2"/>
  <c r="R13" i="2"/>
  <c r="R17" i="2"/>
  <c r="R24" i="2"/>
  <c r="T23" i="2"/>
  <c r="T12" i="2"/>
  <c r="T16" i="2"/>
  <c r="T26" i="2"/>
  <c r="T18" i="2"/>
  <c r="T25" i="2"/>
  <c r="T11" i="2"/>
  <c r="T15" i="2"/>
  <c r="T28" i="2"/>
  <c r="T20" i="2"/>
  <c r="T27" i="2"/>
  <c r="T19" i="2"/>
  <c r="T14" i="2"/>
  <c r="T30" i="2"/>
  <c r="T22" i="2"/>
  <c r="T29" i="2"/>
  <c r="T21" i="2"/>
  <c r="T13" i="2"/>
  <c r="T31" i="2" s="1"/>
  <c r="T17" i="2"/>
  <c r="T24" i="2"/>
  <c r="X23" i="2"/>
  <c r="X12" i="2"/>
  <c r="X16" i="2"/>
  <c r="X26" i="2"/>
  <c r="X18" i="2"/>
  <c r="X25" i="2"/>
  <c r="X11" i="2"/>
  <c r="X15" i="2"/>
  <c r="X28" i="2"/>
  <c r="X20" i="2"/>
  <c r="X27" i="2"/>
  <c r="X19" i="2"/>
  <c r="X14" i="2"/>
  <c r="X30" i="2"/>
  <c r="X22" i="2"/>
  <c r="X29" i="2"/>
  <c r="X21" i="2"/>
  <c r="X13" i="2"/>
  <c r="X17" i="2"/>
  <c r="X24" i="2"/>
  <c r="Z23" i="2"/>
  <c r="Z12" i="2"/>
  <c r="Z16" i="2"/>
  <c r="Z26" i="2"/>
  <c r="Z18" i="2"/>
  <c r="Z25" i="2"/>
  <c r="Z11" i="2"/>
  <c r="Z15" i="2"/>
  <c r="Z28" i="2"/>
  <c r="Z20" i="2"/>
  <c r="Z27" i="2"/>
  <c r="Z19" i="2"/>
  <c r="Z14" i="2"/>
  <c r="Z30" i="2"/>
  <c r="Z22" i="2"/>
  <c r="Z29" i="2"/>
  <c r="Z21" i="2"/>
  <c r="Z13" i="2"/>
  <c r="Z17" i="2"/>
  <c r="Z24" i="2"/>
  <c r="Z31" i="2"/>
  <c r="R31" i="2"/>
  <c r="J31" i="2"/>
  <c r="H19" i="2"/>
  <c r="H25" i="2"/>
  <c r="H18" i="2"/>
  <c r="H24" i="2"/>
  <c r="H21" i="2"/>
  <c r="H15" i="2"/>
  <c r="H17" i="2"/>
  <c r="H30" i="2"/>
  <c r="H22" i="2"/>
  <c r="Y31" i="2"/>
  <c r="W31" i="2"/>
  <c r="Q31" i="2"/>
  <c r="O31" i="2"/>
  <c r="AZ32" i="7"/>
  <c r="BH32" i="7"/>
  <c r="BF32" i="7"/>
  <c r="BB32" i="7"/>
  <c r="BD32" i="7"/>
  <c r="BJ32" i="7"/>
  <c r="BN32" i="7"/>
  <c r="BN8" i="7"/>
  <c r="BL32" i="7"/>
  <c r="K8" i="2" l="1"/>
  <c r="H5" i="2"/>
  <c r="V23" i="2"/>
  <c r="V18" i="2"/>
  <c r="V28" i="2"/>
  <c r="V14" i="2"/>
  <c r="V21" i="2"/>
  <c r="V12" i="2"/>
  <c r="V25" i="2"/>
  <c r="V20" i="2"/>
  <c r="V30" i="2"/>
  <c r="V13" i="2"/>
  <c r="V16" i="2"/>
  <c r="V11" i="2"/>
  <c r="V27" i="2"/>
  <c r="V22" i="2"/>
  <c r="V17" i="2"/>
  <c r="V19" i="2"/>
  <c r="V29" i="2"/>
  <c r="V26" i="2"/>
  <c r="V24" i="2"/>
  <c r="V15" i="2"/>
  <c r="BF8" i="7"/>
  <c r="S21" i="2"/>
  <c r="S18" i="2"/>
  <c r="S28" i="2"/>
  <c r="S15" i="2"/>
  <c r="S19" i="2"/>
  <c r="S13" i="2"/>
  <c r="S23" i="2"/>
  <c r="S20" i="2"/>
  <c r="S30" i="2"/>
  <c r="S14" i="2"/>
  <c r="S24" i="2"/>
  <c r="S17" i="2"/>
  <c r="S12" i="2"/>
  <c r="S25" i="2"/>
  <c r="S22" i="2"/>
  <c r="S26" i="2"/>
  <c r="S16" i="2"/>
  <c r="S11" i="2"/>
  <c r="S31" i="2" s="1"/>
  <c r="S27" i="2"/>
  <c r="S29" i="2"/>
  <c r="N23" i="2"/>
  <c r="N18" i="2"/>
  <c r="N28" i="2"/>
  <c r="N14" i="2"/>
  <c r="N21" i="2"/>
  <c r="N12" i="2"/>
  <c r="N25" i="2"/>
  <c r="N20" i="2"/>
  <c r="N30" i="2"/>
  <c r="N13" i="2"/>
  <c r="N16" i="2"/>
  <c r="N11" i="2"/>
  <c r="N27" i="2"/>
  <c r="N22" i="2"/>
  <c r="N17" i="2"/>
  <c r="N29" i="2"/>
  <c r="N26" i="2"/>
  <c r="N24" i="2"/>
  <c r="N15" i="2"/>
  <c r="N19" i="2"/>
  <c r="G28" i="2"/>
  <c r="G19" i="2"/>
  <c r="G27" i="2"/>
  <c r="G20" i="2"/>
  <c r="G18" i="2"/>
  <c r="G14" i="2"/>
  <c r="G17" i="2"/>
  <c r="G21" i="2"/>
  <c r="G26" i="2"/>
  <c r="G30" i="2"/>
  <c r="G13" i="2"/>
  <c r="G12" i="2"/>
  <c r="G23" i="2"/>
  <c r="G24" i="2"/>
  <c r="G11" i="2"/>
  <c r="G15" i="2"/>
  <c r="G29" i="2"/>
  <c r="G25" i="2"/>
  <c r="G22" i="2"/>
  <c r="X31" i="2"/>
  <c r="P31" i="2"/>
  <c r="U31" i="2"/>
  <c r="L31" i="2"/>
  <c r="H23" i="2"/>
  <c r="H14" i="2"/>
  <c r="H27" i="2"/>
  <c r="H20" i="2"/>
  <c r="H11" i="2"/>
  <c r="H26" i="2"/>
  <c r="H12" i="2"/>
  <c r="H16" i="2"/>
  <c r="H28" i="2"/>
  <c r="H29" i="2"/>
  <c r="H13" i="2"/>
  <c r="M31" i="2"/>
  <c r="I21" i="2"/>
  <c r="I24" i="2"/>
  <c r="I13" i="2"/>
  <c r="I31" i="2" s="1"/>
  <c r="I18" i="2"/>
  <c r="I23" i="2"/>
  <c r="I15" i="2"/>
  <c r="I29" i="2"/>
  <c r="I19" i="2"/>
  <c r="I22" i="2"/>
  <c r="I6" i="9"/>
  <c r="G9" i="1"/>
  <c r="C37" i="1"/>
  <c r="I6" i="3"/>
  <c r="F33" i="1"/>
  <c r="I6" i="8"/>
  <c r="I6" i="4"/>
  <c r="I6" i="2"/>
  <c r="F16" i="2" l="1"/>
  <c r="H31" i="2"/>
  <c r="F23" i="2"/>
  <c r="F26" i="2"/>
  <c r="I59" i="4"/>
  <c r="I10" i="4"/>
  <c r="F15" i="2"/>
  <c r="F20" i="2"/>
  <c r="V31" i="2"/>
  <c r="I59" i="2"/>
  <c r="I10" i="2"/>
  <c r="J6" i="8"/>
  <c r="J6" i="4"/>
  <c r="H9" i="1"/>
  <c r="J6" i="9"/>
  <c r="C38" i="1"/>
  <c r="J6" i="3"/>
  <c r="J6" i="2"/>
  <c r="G33" i="1"/>
  <c r="F22" i="2"/>
  <c r="G31" i="2"/>
  <c r="F17" i="2"/>
  <c r="N31" i="2"/>
  <c r="K21" i="2"/>
  <c r="F21" i="2" s="1"/>
  <c r="K18" i="2"/>
  <c r="F18" i="2" s="1"/>
  <c r="K28" i="2"/>
  <c r="F28" i="2" s="1"/>
  <c r="K15" i="2"/>
  <c r="K19" i="2"/>
  <c r="K13" i="2"/>
  <c r="F13" i="2" s="1"/>
  <c r="K23" i="2"/>
  <c r="K20" i="2"/>
  <c r="K30" i="2"/>
  <c r="K14" i="2"/>
  <c r="F14" i="2" s="1"/>
  <c r="K24" i="2"/>
  <c r="K17" i="2"/>
  <c r="K12" i="2"/>
  <c r="F12" i="2" s="1"/>
  <c r="K25" i="2"/>
  <c r="F25" i="2" s="1"/>
  <c r="K22" i="2"/>
  <c r="K16" i="2"/>
  <c r="K11" i="2"/>
  <c r="K29" i="2"/>
  <c r="F29" i="2" s="1"/>
  <c r="K27" i="2"/>
  <c r="F27" i="2" s="1"/>
  <c r="K26" i="2"/>
  <c r="I59" i="3"/>
  <c r="I10" i="3"/>
  <c r="I59" i="8"/>
  <c r="I10" i="8"/>
  <c r="I59" i="9"/>
  <c r="I10" i="9"/>
  <c r="F24" i="2"/>
  <c r="F30" i="2"/>
  <c r="F19" i="2"/>
  <c r="K31" i="2" l="1"/>
  <c r="J59" i="9"/>
  <c r="J10" i="9"/>
  <c r="F11" i="2"/>
  <c r="J59" i="2"/>
  <c r="J10" i="2"/>
  <c r="K6" i="9"/>
  <c r="K6" i="3"/>
  <c r="K6" i="2"/>
  <c r="C39" i="1"/>
  <c r="I9" i="1"/>
  <c r="K6" i="8"/>
  <c r="K6" i="4"/>
  <c r="H33" i="1"/>
  <c r="J59" i="8"/>
  <c r="J10" i="8"/>
  <c r="F33" i="2"/>
  <c r="J59" i="3"/>
  <c r="J10" i="3"/>
  <c r="J10" i="4"/>
  <c r="J59" i="4"/>
  <c r="F37" i="2" l="1"/>
  <c r="F50" i="2"/>
  <c r="F46" i="2"/>
  <c r="F35" i="2"/>
  <c r="F40" i="2"/>
  <c r="F52" i="2"/>
  <c r="F45" i="2"/>
  <c r="F39" i="2"/>
  <c r="F42" i="2"/>
  <c r="F41" i="2"/>
  <c r="F54" i="2"/>
  <c r="F48" i="2"/>
  <c r="F51" i="2"/>
  <c r="F53" i="2"/>
  <c r="F47" i="2"/>
  <c r="F36" i="2"/>
  <c r="F38" i="2"/>
  <c r="F44" i="2"/>
  <c r="F49" i="2"/>
  <c r="F43" i="2"/>
  <c r="J9" i="1"/>
  <c r="L6" i="2"/>
  <c r="I33" i="1"/>
  <c r="L6" i="8"/>
  <c r="L6" i="3"/>
  <c r="L6" i="4"/>
  <c r="L6" i="9"/>
  <c r="C40" i="1"/>
  <c r="K59" i="9"/>
  <c r="K10" i="9"/>
  <c r="K59" i="4"/>
  <c r="K10" i="4"/>
  <c r="K10" i="2"/>
  <c r="K59" i="2"/>
  <c r="K59" i="8"/>
  <c r="K10" i="8"/>
  <c r="K59" i="3"/>
  <c r="K10" i="3"/>
  <c r="J36" i="2" l="1"/>
  <c r="Q36" i="2"/>
  <c r="I36" i="2"/>
  <c r="T36" i="2"/>
  <c r="P36" i="2"/>
  <c r="W36" i="2"/>
  <c r="G36" i="2"/>
  <c r="X36" i="2"/>
  <c r="V36" i="2"/>
  <c r="N36" i="2"/>
  <c r="H36" i="2"/>
  <c r="R36" i="2"/>
  <c r="S36" i="2"/>
  <c r="Y36" i="2"/>
  <c r="Z36" i="2"/>
  <c r="O36" i="2"/>
  <c r="L36" i="2"/>
  <c r="U36" i="2"/>
  <c r="M36" i="2"/>
  <c r="K36" i="2"/>
  <c r="L59" i="8"/>
  <c r="L10" i="8"/>
  <c r="X43" i="2"/>
  <c r="W43" i="2"/>
  <c r="Z43" i="2"/>
  <c r="V43" i="2"/>
  <c r="L43" i="2"/>
  <c r="I43" i="2"/>
  <c r="H43" i="2"/>
  <c r="T43" i="2"/>
  <c r="J43" i="2"/>
  <c r="P43" i="2"/>
  <c r="Y43" i="2"/>
  <c r="M43" i="2"/>
  <c r="O43" i="2"/>
  <c r="N43" i="2"/>
  <c r="S43" i="2"/>
  <c r="R43" i="2"/>
  <c r="U43" i="2"/>
  <c r="Q43" i="2"/>
  <c r="K43" i="2"/>
  <c r="G43" i="2"/>
  <c r="K48" i="2"/>
  <c r="H48" i="2"/>
  <c r="P48" i="2"/>
  <c r="N48" i="2"/>
  <c r="O48" i="2"/>
  <c r="Y48" i="2"/>
  <c r="Q48" i="2"/>
  <c r="R48" i="2"/>
  <c r="Z48" i="2"/>
  <c r="G48" i="2"/>
  <c r="J48" i="2"/>
  <c r="U48" i="2"/>
  <c r="I48" i="2"/>
  <c r="L48" i="2"/>
  <c r="T48" i="2"/>
  <c r="M48" i="2"/>
  <c r="S48" i="2"/>
  <c r="X48" i="2"/>
  <c r="V48" i="2"/>
  <c r="W48" i="2"/>
  <c r="U39" i="2"/>
  <c r="W39" i="2"/>
  <c r="V39" i="2"/>
  <c r="Q39" i="2"/>
  <c r="G39" i="2"/>
  <c r="M39" i="2"/>
  <c r="P39" i="2"/>
  <c r="Z39" i="2"/>
  <c r="H39" i="2"/>
  <c r="X39" i="2"/>
  <c r="R39" i="2"/>
  <c r="O39" i="2"/>
  <c r="N39" i="2"/>
  <c r="I39" i="2"/>
  <c r="T39" i="2"/>
  <c r="S39" i="2"/>
  <c r="K39" i="2"/>
  <c r="Y39" i="2"/>
  <c r="L39" i="2"/>
  <c r="J39" i="2"/>
  <c r="Q35" i="2"/>
  <c r="N35" i="2"/>
  <c r="J35" i="2"/>
  <c r="M35" i="2"/>
  <c r="O35" i="2"/>
  <c r="U35" i="2"/>
  <c r="S35" i="2"/>
  <c r="K35" i="2"/>
  <c r="Y35" i="2"/>
  <c r="W35" i="2"/>
  <c r="L35" i="2"/>
  <c r="T35" i="2"/>
  <c r="V35" i="2"/>
  <c r="I35" i="2"/>
  <c r="Z35" i="2"/>
  <c r="G35" i="2"/>
  <c r="P35" i="2"/>
  <c r="X35" i="2"/>
  <c r="H35" i="2"/>
  <c r="R35" i="2"/>
  <c r="L59" i="9"/>
  <c r="L10" i="9"/>
  <c r="I49" i="2"/>
  <c r="J49" i="2"/>
  <c r="U49" i="2"/>
  <c r="G49" i="2"/>
  <c r="P49" i="2"/>
  <c r="W49" i="2"/>
  <c r="X49" i="2"/>
  <c r="M49" i="2"/>
  <c r="O49" i="2"/>
  <c r="L49" i="2"/>
  <c r="V49" i="2"/>
  <c r="S49" i="2"/>
  <c r="T49" i="2"/>
  <c r="R49" i="2"/>
  <c r="Y49" i="2"/>
  <c r="Z49" i="2"/>
  <c r="N49" i="2"/>
  <c r="K49" i="2"/>
  <c r="H49" i="2"/>
  <c r="Q49" i="2"/>
  <c r="R47" i="2"/>
  <c r="T47" i="2"/>
  <c r="G47" i="2"/>
  <c r="I47" i="2"/>
  <c r="P47" i="2"/>
  <c r="X47" i="2"/>
  <c r="K47" i="2"/>
  <c r="H47" i="2"/>
  <c r="Q47" i="2"/>
  <c r="Y47" i="2"/>
  <c r="V47" i="2"/>
  <c r="O47" i="2"/>
  <c r="W47" i="2"/>
  <c r="M47" i="2"/>
  <c r="L47" i="2"/>
  <c r="S47" i="2"/>
  <c r="N47" i="2"/>
  <c r="Z47" i="2"/>
  <c r="U47" i="2"/>
  <c r="J47" i="2"/>
  <c r="M54" i="2"/>
  <c r="H54" i="2"/>
  <c r="P54" i="2"/>
  <c r="R54" i="2"/>
  <c r="Z54" i="2"/>
  <c r="S54" i="2"/>
  <c r="J54" i="2"/>
  <c r="X54" i="2"/>
  <c r="K54" i="2"/>
  <c r="O54" i="2"/>
  <c r="V54" i="2"/>
  <c r="Q54" i="2"/>
  <c r="Y54" i="2"/>
  <c r="I54" i="2"/>
  <c r="L54" i="2"/>
  <c r="W54" i="2"/>
  <c r="N54" i="2"/>
  <c r="T54" i="2"/>
  <c r="G54" i="2"/>
  <c r="U54" i="2"/>
  <c r="S45" i="2"/>
  <c r="G45" i="2"/>
  <c r="Q45" i="2"/>
  <c r="Z45" i="2"/>
  <c r="U45" i="2"/>
  <c r="L45" i="2"/>
  <c r="P45" i="2"/>
  <c r="V45" i="2"/>
  <c r="T45" i="2"/>
  <c r="X45" i="2"/>
  <c r="H45" i="2"/>
  <c r="K45" i="2"/>
  <c r="W45" i="2"/>
  <c r="J45" i="2"/>
  <c r="I45" i="2"/>
  <c r="R45" i="2"/>
  <c r="O45" i="2"/>
  <c r="N45" i="2"/>
  <c r="M45" i="2"/>
  <c r="Y45" i="2"/>
  <c r="O46" i="2"/>
  <c r="Z46" i="2"/>
  <c r="X46" i="2"/>
  <c r="K46" i="2"/>
  <c r="Y46" i="2"/>
  <c r="W46" i="2"/>
  <c r="M46" i="2"/>
  <c r="L46" i="2"/>
  <c r="U46" i="2"/>
  <c r="S46" i="2"/>
  <c r="V46" i="2"/>
  <c r="J46" i="2"/>
  <c r="H46" i="2"/>
  <c r="N46" i="2"/>
  <c r="G46" i="2"/>
  <c r="P46" i="2"/>
  <c r="Q46" i="2"/>
  <c r="T46" i="2"/>
  <c r="R46" i="2"/>
  <c r="I46" i="2"/>
  <c r="L10" i="4"/>
  <c r="L59" i="4"/>
  <c r="L59" i="2"/>
  <c r="L10" i="2"/>
  <c r="O44" i="2"/>
  <c r="Z44" i="2"/>
  <c r="X44" i="2"/>
  <c r="K44" i="2"/>
  <c r="Q44" i="2"/>
  <c r="Y44" i="2"/>
  <c r="W44" i="2"/>
  <c r="M44" i="2"/>
  <c r="U44" i="2"/>
  <c r="S44" i="2"/>
  <c r="N44" i="2"/>
  <c r="T44" i="2"/>
  <c r="H44" i="2"/>
  <c r="P44" i="2"/>
  <c r="I44" i="2"/>
  <c r="R44" i="2"/>
  <c r="L44" i="2"/>
  <c r="V44" i="2"/>
  <c r="J44" i="2"/>
  <c r="G44" i="2"/>
  <c r="P53" i="2"/>
  <c r="V53" i="2"/>
  <c r="R53" i="2"/>
  <c r="X53" i="2"/>
  <c r="T53" i="2"/>
  <c r="K53" i="2"/>
  <c r="G53" i="2"/>
  <c r="S53" i="2"/>
  <c r="L53" i="2"/>
  <c r="H53" i="2"/>
  <c r="I53" i="2"/>
  <c r="U53" i="2"/>
  <c r="O53" i="2"/>
  <c r="J53" i="2"/>
  <c r="Q53" i="2"/>
  <c r="M53" i="2"/>
  <c r="Y53" i="2"/>
  <c r="Z53" i="2"/>
  <c r="W53" i="2"/>
  <c r="N53" i="2"/>
  <c r="I41" i="2"/>
  <c r="M41" i="2"/>
  <c r="L41" i="2"/>
  <c r="Y41" i="2"/>
  <c r="Q41" i="2"/>
  <c r="O41" i="2"/>
  <c r="G41" i="2"/>
  <c r="U41" i="2"/>
  <c r="S41" i="2"/>
  <c r="K41" i="2"/>
  <c r="W41" i="2"/>
  <c r="P41" i="2"/>
  <c r="Z41" i="2"/>
  <c r="T41" i="2"/>
  <c r="N41" i="2"/>
  <c r="X41" i="2"/>
  <c r="R41" i="2"/>
  <c r="J41" i="2"/>
  <c r="V41" i="2"/>
  <c r="H41" i="2"/>
  <c r="X52" i="2"/>
  <c r="N52" i="2"/>
  <c r="J52" i="2"/>
  <c r="T52" i="2"/>
  <c r="Y52" i="2"/>
  <c r="Q52" i="2"/>
  <c r="P52" i="2"/>
  <c r="V52" i="2"/>
  <c r="I52" i="2"/>
  <c r="K52" i="2"/>
  <c r="O52" i="2"/>
  <c r="H52" i="2"/>
  <c r="L52" i="2"/>
  <c r="S52" i="2"/>
  <c r="R52" i="2"/>
  <c r="M52" i="2"/>
  <c r="G52" i="2"/>
  <c r="Z52" i="2"/>
  <c r="U52" i="2"/>
  <c r="W52" i="2"/>
  <c r="Z50" i="2"/>
  <c r="X50" i="2"/>
  <c r="N50" i="2"/>
  <c r="V50" i="2"/>
  <c r="T50" i="2"/>
  <c r="U50" i="2"/>
  <c r="Q50" i="2"/>
  <c r="K50" i="2"/>
  <c r="M50" i="2"/>
  <c r="I50" i="2"/>
  <c r="O50" i="2"/>
  <c r="H50" i="2"/>
  <c r="P50" i="2"/>
  <c r="S50" i="2"/>
  <c r="R50" i="2"/>
  <c r="Y50" i="2"/>
  <c r="J50" i="2"/>
  <c r="G50" i="2"/>
  <c r="L50" i="2"/>
  <c r="W50" i="2"/>
  <c r="L59" i="3"/>
  <c r="L10" i="3"/>
  <c r="M6" i="9"/>
  <c r="J33" i="1"/>
  <c r="K9" i="1"/>
  <c r="M6" i="2"/>
  <c r="M6" i="3"/>
  <c r="M6" i="8"/>
  <c r="M6" i="4"/>
  <c r="C41" i="1"/>
  <c r="Z38" i="2"/>
  <c r="K38" i="2"/>
  <c r="I38" i="2"/>
  <c r="V38" i="2"/>
  <c r="X38" i="2"/>
  <c r="L38" i="2"/>
  <c r="J38" i="2"/>
  <c r="T38" i="2"/>
  <c r="P38" i="2"/>
  <c r="N38" i="2"/>
  <c r="U38" i="2"/>
  <c r="M38" i="2"/>
  <c r="H38" i="2"/>
  <c r="O38" i="2"/>
  <c r="G38" i="2"/>
  <c r="Y38" i="2"/>
  <c r="W38" i="2"/>
  <c r="Q38" i="2"/>
  <c r="S38" i="2"/>
  <c r="R38" i="2"/>
  <c r="W51" i="2"/>
  <c r="Y51" i="2"/>
  <c r="K51" i="2"/>
  <c r="S51" i="2"/>
  <c r="U51" i="2"/>
  <c r="L51" i="2"/>
  <c r="N51" i="2"/>
  <c r="V51" i="2"/>
  <c r="H51" i="2"/>
  <c r="J51" i="2"/>
  <c r="R51" i="2"/>
  <c r="G51" i="2"/>
  <c r="P51" i="2"/>
  <c r="X51" i="2"/>
  <c r="M51" i="2"/>
  <c r="T51" i="2"/>
  <c r="I51" i="2"/>
  <c r="Q51" i="2"/>
  <c r="O51" i="2"/>
  <c r="Z51" i="2"/>
  <c r="O42" i="2"/>
  <c r="Z42" i="2"/>
  <c r="X42" i="2"/>
  <c r="K42" i="2"/>
  <c r="Q42" i="2"/>
  <c r="Y42" i="2"/>
  <c r="W42" i="2"/>
  <c r="M42" i="2"/>
  <c r="U42" i="2"/>
  <c r="S42" i="2"/>
  <c r="N42" i="2"/>
  <c r="T42" i="2"/>
  <c r="H42" i="2"/>
  <c r="P42" i="2"/>
  <c r="I42" i="2"/>
  <c r="R42" i="2"/>
  <c r="L42" i="2"/>
  <c r="V42" i="2"/>
  <c r="J42" i="2"/>
  <c r="G42" i="2"/>
  <c r="T40" i="2"/>
  <c r="Z40" i="2"/>
  <c r="X40" i="2"/>
  <c r="K40" i="2"/>
  <c r="Q40" i="2"/>
  <c r="Y40" i="2"/>
  <c r="W40" i="2"/>
  <c r="M40" i="2"/>
  <c r="U40" i="2"/>
  <c r="S40" i="2"/>
  <c r="L40" i="2"/>
  <c r="J40" i="2"/>
  <c r="V40" i="2"/>
  <c r="G40" i="2"/>
  <c r="N40" i="2"/>
  <c r="H40" i="2"/>
  <c r="P40" i="2"/>
  <c r="R40" i="2"/>
  <c r="O40" i="2"/>
  <c r="I40" i="2"/>
  <c r="L37" i="2"/>
  <c r="N37" i="2"/>
  <c r="Q37" i="2"/>
  <c r="S37" i="2"/>
  <c r="V37" i="2"/>
  <c r="G37" i="2"/>
  <c r="J37" i="2"/>
  <c r="K37" i="2"/>
  <c r="R37" i="2"/>
  <c r="Z37" i="2"/>
  <c r="H37" i="2"/>
  <c r="Y37" i="2"/>
  <c r="X37" i="2"/>
  <c r="O37" i="2"/>
  <c r="W37" i="2"/>
  <c r="P37" i="2"/>
  <c r="M37" i="2"/>
  <c r="T37" i="2"/>
  <c r="U37" i="2"/>
  <c r="I37" i="2"/>
  <c r="C42" i="1" l="1"/>
  <c r="N6" i="8"/>
  <c r="N6" i="4"/>
  <c r="N6" i="2"/>
  <c r="K33" i="1"/>
  <c r="L9" i="1"/>
  <c r="N6" i="9"/>
  <c r="N6" i="3"/>
  <c r="W55" i="2"/>
  <c r="M59" i="2"/>
  <c r="M10" i="2"/>
  <c r="H55" i="2"/>
  <c r="Z55" i="2"/>
  <c r="L55" i="2"/>
  <c r="S55" i="2"/>
  <c r="J55" i="2"/>
  <c r="I55" i="2"/>
  <c r="U55" i="2"/>
  <c r="M59" i="8"/>
  <c r="M10" i="8"/>
  <c r="P55" i="2"/>
  <c r="V55" i="2"/>
  <c r="Y55" i="2"/>
  <c r="O55" i="2"/>
  <c r="Q55" i="2"/>
  <c r="M59" i="4"/>
  <c r="M10" i="4"/>
  <c r="X55" i="2"/>
  <c r="N55" i="2"/>
  <c r="M59" i="3"/>
  <c r="M10" i="3"/>
  <c r="M59" i="9"/>
  <c r="M10" i="9"/>
  <c r="R55" i="2"/>
  <c r="G55" i="2"/>
  <c r="T55" i="2"/>
  <c r="K55" i="2"/>
  <c r="M55" i="2"/>
  <c r="U63" i="2" l="1"/>
  <c r="U61" i="2"/>
  <c r="U78" i="2"/>
  <c r="U76" i="2"/>
  <c r="U74" i="2"/>
  <c r="U75" i="2"/>
  <c r="U73" i="2"/>
  <c r="U71" i="2"/>
  <c r="U69" i="2"/>
  <c r="U67" i="2"/>
  <c r="U65" i="2"/>
  <c r="U62" i="2"/>
  <c r="U34" i="2"/>
  <c r="U79" i="2"/>
  <c r="U72" i="2"/>
  <c r="U68" i="2"/>
  <c r="U64" i="2"/>
  <c r="U60" i="2"/>
  <c r="U56" i="2" s="1"/>
  <c r="U77" i="2"/>
  <c r="U70" i="2"/>
  <c r="U66" i="2"/>
  <c r="N10" i="4"/>
  <c r="N59" i="4"/>
  <c r="T66" i="2"/>
  <c r="T64" i="2"/>
  <c r="T62" i="2"/>
  <c r="T34" i="2"/>
  <c r="T70" i="2"/>
  <c r="T76" i="2"/>
  <c r="T74" i="2"/>
  <c r="T72" i="2"/>
  <c r="T79" i="2"/>
  <c r="T69" i="2"/>
  <c r="T65" i="2"/>
  <c r="T61" i="2"/>
  <c r="T68" i="2"/>
  <c r="T75" i="2"/>
  <c r="T60" i="2"/>
  <c r="T67" i="2"/>
  <c r="T63" i="2"/>
  <c r="T78" i="2"/>
  <c r="T73" i="2"/>
  <c r="T71" i="2"/>
  <c r="T77" i="2"/>
  <c r="S74" i="2"/>
  <c r="S72" i="2"/>
  <c r="S70" i="2"/>
  <c r="S68" i="2"/>
  <c r="S66" i="2"/>
  <c r="S65" i="2"/>
  <c r="S63" i="2"/>
  <c r="S61" i="2"/>
  <c r="S78" i="2"/>
  <c r="S76" i="2"/>
  <c r="S75" i="2"/>
  <c r="S71" i="2"/>
  <c r="S67" i="2"/>
  <c r="S62" i="2"/>
  <c r="S34" i="2"/>
  <c r="S77" i="2"/>
  <c r="S73" i="2"/>
  <c r="S69" i="2"/>
  <c r="S60" i="2"/>
  <c r="S79" i="2"/>
  <c r="S64" i="2"/>
  <c r="I76" i="2"/>
  <c r="I78" i="2"/>
  <c r="I72" i="2"/>
  <c r="I74" i="2"/>
  <c r="I68" i="2"/>
  <c r="I69" i="2"/>
  <c r="I73" i="2"/>
  <c r="I61" i="2"/>
  <c r="I65" i="2"/>
  <c r="I34" i="2"/>
  <c r="I79" i="2"/>
  <c r="I71" i="2"/>
  <c r="I63" i="2"/>
  <c r="I64" i="2"/>
  <c r="I60" i="2"/>
  <c r="I75" i="2"/>
  <c r="I67" i="2"/>
  <c r="I77" i="2"/>
  <c r="I62" i="2"/>
  <c r="I70" i="2"/>
  <c r="I66" i="2"/>
  <c r="Z68" i="2"/>
  <c r="Z60" i="2"/>
  <c r="Z62" i="2"/>
  <c r="Z64" i="2"/>
  <c r="Z66" i="2"/>
  <c r="Z78" i="2"/>
  <c r="Z76" i="2"/>
  <c r="Z74" i="2"/>
  <c r="Z72" i="2"/>
  <c r="Z70" i="2"/>
  <c r="Z71" i="2"/>
  <c r="Z67" i="2"/>
  <c r="Z63" i="2"/>
  <c r="Z34" i="2"/>
  <c r="Z77" i="2"/>
  <c r="Z73" i="2"/>
  <c r="Z69" i="2"/>
  <c r="Z61" i="2"/>
  <c r="Z65" i="2"/>
  <c r="Z79" i="2"/>
  <c r="Z75" i="2"/>
  <c r="O6" i="9"/>
  <c r="O6" i="3"/>
  <c r="C43" i="1"/>
  <c r="L33" i="1"/>
  <c r="O6" i="2"/>
  <c r="M9" i="1"/>
  <c r="O6" i="8"/>
  <c r="O6" i="4"/>
  <c r="N59" i="8"/>
  <c r="N10" i="8"/>
  <c r="X69" i="2"/>
  <c r="X71" i="2"/>
  <c r="X65" i="2"/>
  <c r="X67" i="2"/>
  <c r="X61" i="2"/>
  <c r="X63" i="2"/>
  <c r="X62" i="2"/>
  <c r="X77" i="2"/>
  <c r="X79" i="2"/>
  <c r="X73" i="2"/>
  <c r="X75" i="2"/>
  <c r="X70" i="2"/>
  <c r="X66" i="2"/>
  <c r="X76" i="2"/>
  <c r="X72" i="2"/>
  <c r="X68" i="2"/>
  <c r="X64" i="2"/>
  <c r="X60" i="2"/>
  <c r="X74" i="2"/>
  <c r="X34" i="2"/>
  <c r="X78" i="2"/>
  <c r="V60" i="2"/>
  <c r="V62" i="2"/>
  <c r="V77" i="2"/>
  <c r="V79" i="2"/>
  <c r="V73" i="2"/>
  <c r="V75" i="2"/>
  <c r="V74" i="2"/>
  <c r="V68" i="2"/>
  <c r="V70" i="2"/>
  <c r="V64" i="2"/>
  <c r="V66" i="2"/>
  <c r="V34" i="2"/>
  <c r="V78" i="2"/>
  <c r="V71" i="2"/>
  <c r="V67" i="2"/>
  <c r="V63" i="2"/>
  <c r="V76" i="2"/>
  <c r="V72" i="2"/>
  <c r="V69" i="2"/>
  <c r="V61" i="2"/>
  <c r="V65" i="2"/>
  <c r="N59" i="3"/>
  <c r="N10" i="3"/>
  <c r="N59" i="2"/>
  <c r="N10" i="2"/>
  <c r="G64" i="2"/>
  <c r="G62" i="2"/>
  <c r="G60" i="2"/>
  <c r="G73" i="2"/>
  <c r="G75" i="2"/>
  <c r="G76" i="2"/>
  <c r="G74" i="2"/>
  <c r="G72" i="2"/>
  <c r="G34" i="2"/>
  <c r="G70" i="2"/>
  <c r="G66" i="2"/>
  <c r="G71" i="2"/>
  <c r="G63" i="2"/>
  <c r="G79" i="2"/>
  <c r="G69" i="2"/>
  <c r="G61" i="2"/>
  <c r="G68" i="2"/>
  <c r="G67" i="2"/>
  <c r="G77" i="2"/>
  <c r="G65" i="2"/>
  <c r="G78" i="2"/>
  <c r="Q63" i="2"/>
  <c r="Q61" i="2"/>
  <c r="Q34" i="2"/>
  <c r="Q78" i="2"/>
  <c r="Q76" i="2"/>
  <c r="Q73" i="2"/>
  <c r="Q71" i="2"/>
  <c r="Q69" i="2"/>
  <c r="Q67" i="2"/>
  <c r="Q65" i="2"/>
  <c r="Q64" i="2"/>
  <c r="Q60" i="2"/>
  <c r="Q77" i="2"/>
  <c r="Q74" i="2"/>
  <c r="Q70" i="2"/>
  <c r="Q66" i="2"/>
  <c r="Q62" i="2"/>
  <c r="Q79" i="2"/>
  <c r="Q75" i="2"/>
  <c r="Q72" i="2"/>
  <c r="Q68" i="2"/>
  <c r="P73" i="2"/>
  <c r="P75" i="2"/>
  <c r="P69" i="2"/>
  <c r="P71" i="2"/>
  <c r="P65" i="2"/>
  <c r="P67" i="2"/>
  <c r="P66" i="2"/>
  <c r="P60" i="2"/>
  <c r="P62" i="2"/>
  <c r="P77" i="2"/>
  <c r="P79" i="2"/>
  <c r="P72" i="2"/>
  <c r="P68" i="2"/>
  <c r="P64" i="2"/>
  <c r="P61" i="2"/>
  <c r="P34" i="2"/>
  <c r="P78" i="2"/>
  <c r="P74" i="2"/>
  <c r="P70" i="2"/>
  <c r="P63" i="2"/>
  <c r="P76" i="2"/>
  <c r="L68" i="2"/>
  <c r="L64" i="2"/>
  <c r="L60" i="2"/>
  <c r="L34" i="2"/>
  <c r="L79" i="2"/>
  <c r="L74" i="2"/>
  <c r="L70" i="2"/>
  <c r="L66" i="2"/>
  <c r="L62" i="2"/>
  <c r="L76" i="2"/>
  <c r="L72" i="2"/>
  <c r="L65" i="2"/>
  <c r="L61" i="2"/>
  <c r="L75" i="2"/>
  <c r="L71" i="2"/>
  <c r="L67" i="2"/>
  <c r="L63" i="2"/>
  <c r="L78" i="2"/>
  <c r="L69" i="2"/>
  <c r="L77" i="2"/>
  <c r="L73" i="2"/>
  <c r="N59" i="9"/>
  <c r="N10" i="9"/>
  <c r="M60" i="2"/>
  <c r="M34" i="2"/>
  <c r="M78" i="2"/>
  <c r="M76" i="2"/>
  <c r="M79" i="2"/>
  <c r="M72" i="2"/>
  <c r="M70" i="2"/>
  <c r="M68" i="2"/>
  <c r="M66" i="2"/>
  <c r="M64" i="2"/>
  <c r="M62" i="2"/>
  <c r="M65" i="2"/>
  <c r="M61" i="2"/>
  <c r="M74" i="2"/>
  <c r="M75" i="2"/>
  <c r="M71" i="2"/>
  <c r="M67" i="2"/>
  <c r="M63" i="2"/>
  <c r="M77" i="2"/>
  <c r="M73" i="2"/>
  <c r="M69" i="2"/>
  <c r="R70" i="2"/>
  <c r="R64" i="2"/>
  <c r="R66" i="2"/>
  <c r="R60" i="2"/>
  <c r="R62" i="2"/>
  <c r="R76" i="2"/>
  <c r="R78" i="2"/>
  <c r="R72" i="2"/>
  <c r="R74" i="2"/>
  <c r="R68" i="2"/>
  <c r="R65" i="2"/>
  <c r="R61" i="2"/>
  <c r="R34" i="2"/>
  <c r="R79" i="2"/>
  <c r="R75" i="2"/>
  <c r="R71" i="2"/>
  <c r="R67" i="2"/>
  <c r="R63" i="2"/>
  <c r="R69" i="2"/>
  <c r="R77" i="2"/>
  <c r="R73" i="2"/>
  <c r="O34" i="2"/>
  <c r="O69" i="2"/>
  <c r="O66" i="2"/>
  <c r="O65" i="2"/>
  <c r="O74" i="2"/>
  <c r="O70" i="2"/>
  <c r="O77" i="2"/>
  <c r="O68" i="2"/>
  <c r="O64" i="2"/>
  <c r="O72" i="2"/>
  <c r="O75" i="2"/>
  <c r="O71" i="2"/>
  <c r="O79" i="2"/>
  <c r="O67" i="2"/>
  <c r="O63" i="2"/>
  <c r="O62" i="2"/>
  <c r="O73" i="2"/>
  <c r="O61" i="2"/>
  <c r="O76" i="2"/>
  <c r="O60" i="2"/>
  <c r="O56" i="2" s="1"/>
  <c r="O78" i="2"/>
  <c r="K71" i="2"/>
  <c r="K67" i="2"/>
  <c r="K63" i="2"/>
  <c r="K34" i="2"/>
  <c r="K78" i="2"/>
  <c r="K69" i="2"/>
  <c r="K65" i="2"/>
  <c r="K61" i="2"/>
  <c r="K79" i="2"/>
  <c r="K75" i="2"/>
  <c r="K62" i="2"/>
  <c r="K77" i="2"/>
  <c r="K76" i="2"/>
  <c r="K72" i="2"/>
  <c r="K68" i="2"/>
  <c r="K64" i="2"/>
  <c r="K60" i="2"/>
  <c r="K73" i="2"/>
  <c r="K66" i="2"/>
  <c r="K74" i="2"/>
  <c r="K70" i="2"/>
  <c r="N78" i="2"/>
  <c r="N76" i="2"/>
  <c r="N74" i="2"/>
  <c r="N72" i="2"/>
  <c r="N70" i="2"/>
  <c r="N67" i="2"/>
  <c r="N65" i="2"/>
  <c r="N63" i="2"/>
  <c r="N61" i="2"/>
  <c r="N34" i="2"/>
  <c r="N77" i="2"/>
  <c r="N73" i="2"/>
  <c r="N69" i="2"/>
  <c r="N66" i="2"/>
  <c r="N62" i="2"/>
  <c r="N79" i="2"/>
  <c r="N75" i="2"/>
  <c r="N71" i="2"/>
  <c r="N68" i="2"/>
  <c r="N64" i="2"/>
  <c r="N60" i="2"/>
  <c r="Y74" i="2"/>
  <c r="Y68" i="2"/>
  <c r="Y64" i="2"/>
  <c r="Y72" i="2"/>
  <c r="Y63" i="2"/>
  <c r="Y60" i="2"/>
  <c r="Y61" i="2"/>
  <c r="Y71" i="2"/>
  <c r="Y65" i="2"/>
  <c r="Y79" i="2"/>
  <c r="Y76" i="2"/>
  <c r="Y34" i="2"/>
  <c r="Y69" i="2"/>
  <c r="Y66" i="2"/>
  <c r="Y62" i="2"/>
  <c r="Y73" i="2"/>
  <c r="Y67" i="2"/>
  <c r="Y70" i="2"/>
  <c r="Y77" i="2"/>
  <c r="Y75" i="2"/>
  <c r="Y78" i="2"/>
  <c r="J69" i="2"/>
  <c r="J71" i="2"/>
  <c r="J65" i="2"/>
  <c r="J67" i="2"/>
  <c r="J61" i="2"/>
  <c r="J63" i="2"/>
  <c r="J34" i="2"/>
  <c r="J77" i="2"/>
  <c r="J79" i="2"/>
  <c r="J73" i="2"/>
  <c r="J75" i="2"/>
  <c r="J70" i="2"/>
  <c r="J62" i="2"/>
  <c r="J76" i="2"/>
  <c r="J68" i="2"/>
  <c r="J60" i="2"/>
  <c r="J74" i="2"/>
  <c r="J66" i="2"/>
  <c r="J64" i="2"/>
  <c r="J78" i="2"/>
  <c r="J72" i="2"/>
  <c r="H71" i="2"/>
  <c r="H69" i="2"/>
  <c r="H67" i="2"/>
  <c r="H65" i="2"/>
  <c r="H63" i="2"/>
  <c r="H34" i="2"/>
  <c r="H79" i="2"/>
  <c r="H77" i="2"/>
  <c r="H75" i="2"/>
  <c r="H73" i="2"/>
  <c r="H72" i="2"/>
  <c r="H64" i="2"/>
  <c r="H61" i="2"/>
  <c r="H74" i="2"/>
  <c r="H66" i="2"/>
  <c r="H76" i="2"/>
  <c r="H68" i="2"/>
  <c r="H60" i="2"/>
  <c r="H78" i="2"/>
  <c r="H62" i="2"/>
  <c r="H70" i="2"/>
  <c r="W61" i="2"/>
  <c r="W78" i="2"/>
  <c r="W76" i="2"/>
  <c r="W74" i="2"/>
  <c r="W72" i="2"/>
  <c r="W73" i="2"/>
  <c r="W71" i="2"/>
  <c r="W69" i="2"/>
  <c r="W67" i="2"/>
  <c r="W65" i="2"/>
  <c r="W63" i="2"/>
  <c r="W34" i="2"/>
  <c r="W77" i="2"/>
  <c r="W68" i="2"/>
  <c r="W64" i="2"/>
  <c r="W60" i="2"/>
  <c r="W56" i="2" s="1"/>
  <c r="W79" i="2"/>
  <c r="W75" i="2"/>
  <c r="W66" i="2"/>
  <c r="W62" i="2"/>
  <c r="W70" i="2"/>
  <c r="O59" i="8" l="1"/>
  <c r="O10" i="8"/>
  <c r="T56" i="2"/>
  <c r="H56" i="2"/>
  <c r="N56" i="2"/>
  <c r="R56" i="2"/>
  <c r="M56" i="2"/>
  <c r="Q56" i="2"/>
  <c r="Y5" i="2"/>
  <c r="V56" i="2"/>
  <c r="X56" i="2"/>
  <c r="N9" i="1"/>
  <c r="P6" i="8"/>
  <c r="P6" i="3"/>
  <c r="P6" i="4"/>
  <c r="C44" i="1"/>
  <c r="P6" i="9"/>
  <c r="P6" i="2"/>
  <c r="M33" i="1"/>
  <c r="O59" i="3"/>
  <c r="O10" i="3"/>
  <c r="K56" i="2"/>
  <c r="O10" i="2"/>
  <c r="O59" i="2"/>
  <c r="O59" i="9"/>
  <c r="O10" i="9"/>
  <c r="Z56" i="2"/>
  <c r="I56" i="2"/>
  <c r="Y56" i="2"/>
  <c r="G56" i="2"/>
  <c r="O59" i="4"/>
  <c r="O10" i="4"/>
  <c r="S56" i="2"/>
  <c r="P10" i="4" l="1"/>
  <c r="P59" i="4"/>
  <c r="P10" i="2"/>
  <c r="P59" i="2"/>
  <c r="P59" i="3"/>
  <c r="P10" i="3"/>
  <c r="P59" i="9"/>
  <c r="P10" i="9"/>
  <c r="P59" i="8"/>
  <c r="P10" i="8"/>
  <c r="Q6" i="9"/>
  <c r="O9" i="1"/>
  <c r="C45" i="1"/>
  <c r="Q6" i="3"/>
  <c r="N33" i="1"/>
  <c r="Q6" i="8"/>
  <c r="Q6" i="4"/>
  <c r="Q6" i="2"/>
  <c r="J56" i="2"/>
  <c r="Q59" i="8" l="1"/>
  <c r="Q10" i="8"/>
  <c r="Q59" i="9"/>
  <c r="Q10" i="9"/>
  <c r="Q59" i="2"/>
  <c r="Q10" i="2"/>
  <c r="Q59" i="3"/>
  <c r="Q10" i="3"/>
  <c r="L56" i="2"/>
  <c r="J9" i="2" s="1"/>
  <c r="F34" i="7" s="1"/>
  <c r="Q59" i="4"/>
  <c r="Q10" i="4"/>
  <c r="P56" i="2"/>
  <c r="O9" i="2" s="1"/>
  <c r="K34" i="7" s="1"/>
  <c r="R6" i="8"/>
  <c r="R6" i="4"/>
  <c r="P9" i="1"/>
  <c r="R6" i="9"/>
  <c r="C46" i="1"/>
  <c r="R6" i="3"/>
  <c r="R6" i="2"/>
  <c r="O33" i="1"/>
  <c r="P9" i="2"/>
  <c r="L34" i="7" s="1"/>
  <c r="G35" i="7" l="1"/>
  <c r="G36" i="7" s="1"/>
  <c r="H37" i="7" s="1"/>
  <c r="H38" i="7" s="1"/>
  <c r="I39" i="7" s="1"/>
  <c r="I40" i="7" s="1"/>
  <c r="R59" i="2"/>
  <c r="R10" i="2"/>
  <c r="R9" i="2"/>
  <c r="N34" i="7" s="1"/>
  <c r="S6" i="9"/>
  <c r="S6" i="3"/>
  <c r="S6" i="2"/>
  <c r="C47" i="1"/>
  <c r="Q9" i="1"/>
  <c r="S6" i="8"/>
  <c r="S6" i="4"/>
  <c r="P33" i="1"/>
  <c r="K9" i="2"/>
  <c r="G34" i="7" s="1"/>
  <c r="L9" i="2"/>
  <c r="H34" i="7" s="1"/>
  <c r="N9" i="2"/>
  <c r="J34" i="7" s="1"/>
  <c r="R59" i="8"/>
  <c r="R10" i="8"/>
  <c r="Q9" i="2"/>
  <c r="M34" i="7" s="1"/>
  <c r="M9" i="2"/>
  <c r="I34" i="7" s="1"/>
  <c r="R59" i="9"/>
  <c r="R10" i="9"/>
  <c r="H9" i="2"/>
  <c r="D34" i="7" s="1"/>
  <c r="G9" i="2"/>
  <c r="R59" i="3"/>
  <c r="R10" i="3"/>
  <c r="R10" i="4"/>
  <c r="R59" i="4"/>
  <c r="I9" i="2"/>
  <c r="E34" i="7" s="1"/>
  <c r="E35" i="7" l="1"/>
  <c r="E36" i="7" s="1"/>
  <c r="F37" i="7" s="1"/>
  <c r="F38" i="7" s="1"/>
  <c r="G39" i="7" s="1"/>
  <c r="G40" i="7" s="1"/>
  <c r="S10" i="2"/>
  <c r="S59" i="2"/>
  <c r="S9" i="2"/>
  <c r="O34" i="7" s="1"/>
  <c r="S59" i="8"/>
  <c r="S10" i="8"/>
  <c r="F35" i="7"/>
  <c r="F36" i="7" s="1"/>
  <c r="H35" i="7"/>
  <c r="R9" i="1"/>
  <c r="T6" i="2"/>
  <c r="Q33" i="1"/>
  <c r="T6" i="8"/>
  <c r="T6" i="3"/>
  <c r="T6" i="4"/>
  <c r="T6" i="9"/>
  <c r="C48" i="1"/>
  <c r="S59" i="9"/>
  <c r="S10" i="9"/>
  <c r="J41" i="7"/>
  <c r="J42" i="7" s="1"/>
  <c r="S59" i="4"/>
  <c r="S10" i="4"/>
  <c r="I35" i="7"/>
  <c r="J35" i="7" s="1"/>
  <c r="S59" i="3"/>
  <c r="S10" i="3"/>
  <c r="G7" i="3"/>
  <c r="C34" i="7"/>
  <c r="J7" i="3"/>
  <c r="L7" i="3"/>
  <c r="P7" i="3"/>
  <c r="K35" i="7" l="1"/>
  <c r="P8" i="3"/>
  <c r="D35" i="7"/>
  <c r="D36" i="7" s="1"/>
  <c r="D45" i="7" s="1"/>
  <c r="D9" i="7" s="1"/>
  <c r="E37" i="7"/>
  <c r="E38" i="7" s="1"/>
  <c r="E45" i="7" s="1"/>
  <c r="E9" i="7" s="1"/>
  <c r="C45" i="7"/>
  <c r="C9" i="7" s="1"/>
  <c r="T59" i="2"/>
  <c r="T10" i="2"/>
  <c r="T9" i="2"/>
  <c r="G8" i="3"/>
  <c r="T59" i="3"/>
  <c r="T10" i="3"/>
  <c r="U6" i="9"/>
  <c r="R33" i="1"/>
  <c r="S9" i="1"/>
  <c r="U6" i="2"/>
  <c r="U6" i="3"/>
  <c r="U6" i="8"/>
  <c r="U6" i="4"/>
  <c r="C49" i="1"/>
  <c r="G37" i="7"/>
  <c r="G38" i="7" s="1"/>
  <c r="H41" i="7"/>
  <c r="H42" i="7" s="1"/>
  <c r="T59" i="9"/>
  <c r="T10" i="9"/>
  <c r="L8" i="3"/>
  <c r="T10" i="4"/>
  <c r="T59" i="4"/>
  <c r="J8" i="3"/>
  <c r="T59" i="8"/>
  <c r="T10" i="8"/>
  <c r="AH9" i="7" l="1"/>
  <c r="E8" i="7"/>
  <c r="AH32" i="7"/>
  <c r="U59" i="4"/>
  <c r="U10" i="4"/>
  <c r="J15" i="3"/>
  <c r="J18" i="3"/>
  <c r="J19" i="3"/>
  <c r="J12" i="3"/>
  <c r="J25" i="3"/>
  <c r="J26" i="3"/>
  <c r="J30" i="3"/>
  <c r="J11" i="3"/>
  <c r="J22" i="3"/>
  <c r="J27" i="3"/>
  <c r="J28" i="3"/>
  <c r="J20" i="3"/>
  <c r="J17" i="3"/>
  <c r="J14" i="3"/>
  <c r="J21" i="3"/>
  <c r="J29" i="3"/>
  <c r="J13" i="3"/>
  <c r="J16" i="3"/>
  <c r="J24" i="3"/>
  <c r="J23" i="3"/>
  <c r="U59" i="8"/>
  <c r="U10" i="8"/>
  <c r="G26" i="3"/>
  <c r="G18" i="3"/>
  <c r="G17" i="3"/>
  <c r="G27" i="3"/>
  <c r="G12" i="3"/>
  <c r="G25" i="3"/>
  <c r="G11" i="3"/>
  <c r="G23" i="3"/>
  <c r="G22" i="3"/>
  <c r="G14" i="3"/>
  <c r="G19" i="3"/>
  <c r="G29" i="3"/>
  <c r="G28" i="3"/>
  <c r="G24" i="3"/>
  <c r="G20" i="3"/>
  <c r="G16" i="3"/>
  <c r="G15" i="3"/>
  <c r="G30" i="3"/>
  <c r="G13" i="3"/>
  <c r="G21" i="3"/>
  <c r="AF9" i="7"/>
  <c r="AF32" i="7"/>
  <c r="D8" i="7"/>
  <c r="H39" i="7"/>
  <c r="H40" i="7" s="1"/>
  <c r="I41" i="7" s="1"/>
  <c r="I42" i="7" s="1"/>
  <c r="U59" i="3"/>
  <c r="U10" i="3"/>
  <c r="U59" i="9"/>
  <c r="U10" i="9"/>
  <c r="AD9" i="7"/>
  <c r="C8" i="7"/>
  <c r="AD32" i="7"/>
  <c r="L35" i="7"/>
  <c r="C50" i="1"/>
  <c r="V6" i="8"/>
  <c r="V6" i="4"/>
  <c r="V6" i="2"/>
  <c r="S33" i="1"/>
  <c r="T9" i="1"/>
  <c r="V6" i="9"/>
  <c r="V6" i="3"/>
  <c r="P16" i="3"/>
  <c r="P12" i="3"/>
  <c r="P17" i="3"/>
  <c r="P18" i="3"/>
  <c r="P20" i="3"/>
  <c r="P24" i="3"/>
  <c r="P29" i="3"/>
  <c r="P15" i="3"/>
  <c r="P28" i="3"/>
  <c r="P27" i="3"/>
  <c r="P22" i="3"/>
  <c r="P21" i="3"/>
  <c r="P25" i="3"/>
  <c r="P26" i="3"/>
  <c r="P23" i="3"/>
  <c r="P30" i="3"/>
  <c r="P13" i="3"/>
  <c r="P19" i="3"/>
  <c r="P14" i="3"/>
  <c r="P11" i="3"/>
  <c r="L17" i="3"/>
  <c r="L19" i="3"/>
  <c r="L23" i="3"/>
  <c r="L18" i="3"/>
  <c r="L14" i="3"/>
  <c r="L24" i="3"/>
  <c r="L28" i="3"/>
  <c r="L13" i="3"/>
  <c r="L20" i="3"/>
  <c r="L27" i="3"/>
  <c r="L15" i="3"/>
  <c r="L30" i="3"/>
  <c r="L22" i="3"/>
  <c r="L25" i="3"/>
  <c r="L12" i="3"/>
  <c r="L21" i="3"/>
  <c r="L11" i="3"/>
  <c r="L31" i="3" s="1"/>
  <c r="L16" i="3"/>
  <c r="L26" i="3"/>
  <c r="L29" i="3"/>
  <c r="U59" i="2"/>
  <c r="U10" i="2"/>
  <c r="U9" i="2"/>
  <c r="P34" i="7"/>
  <c r="F39" i="7"/>
  <c r="F40" i="7" s="1"/>
  <c r="F45" i="7" s="1"/>
  <c r="F9" i="7" s="1"/>
  <c r="P31" i="3" l="1"/>
  <c r="V59" i="3"/>
  <c r="V10" i="3"/>
  <c r="V59" i="2"/>
  <c r="V10" i="2"/>
  <c r="V9" i="2"/>
  <c r="M35" i="7"/>
  <c r="J31" i="3"/>
  <c r="AD8" i="7"/>
  <c r="Q34" i="7"/>
  <c r="V59" i="9"/>
  <c r="V10" i="9"/>
  <c r="V10" i="4"/>
  <c r="V59" i="4"/>
  <c r="G31" i="3"/>
  <c r="AH8" i="7"/>
  <c r="AJ32" i="7"/>
  <c r="AJ9" i="7"/>
  <c r="F8" i="7"/>
  <c r="W6" i="9"/>
  <c r="W6" i="3"/>
  <c r="C51" i="1"/>
  <c r="T33" i="1"/>
  <c r="W6" i="2"/>
  <c r="U9" i="1"/>
  <c r="W6" i="8"/>
  <c r="W6" i="4"/>
  <c r="V59" i="8"/>
  <c r="V10" i="8"/>
  <c r="G41" i="7"/>
  <c r="G42" i="7" s="1"/>
  <c r="G45" i="7" s="1"/>
  <c r="G9" i="7" s="1"/>
  <c r="AF8" i="7"/>
  <c r="W59" i="8" l="1"/>
  <c r="W10" i="8"/>
  <c r="V9" i="1"/>
  <c r="X6" i="8"/>
  <c r="X6" i="3"/>
  <c r="X6" i="4"/>
  <c r="C52" i="1"/>
  <c r="X6" i="9"/>
  <c r="X6" i="2"/>
  <c r="U33" i="1"/>
  <c r="W59" i="3"/>
  <c r="W10" i="3"/>
  <c r="AJ8" i="7"/>
  <c r="R34" i="7"/>
  <c r="G8" i="7"/>
  <c r="AL32" i="7"/>
  <c r="AL9" i="7"/>
  <c r="W10" i="2"/>
  <c r="W59" i="2"/>
  <c r="W9" i="2"/>
  <c r="W59" i="9"/>
  <c r="W10" i="9"/>
  <c r="W59" i="4"/>
  <c r="W10" i="4"/>
  <c r="N35" i="7"/>
  <c r="X10" i="2" l="1"/>
  <c r="X59" i="2"/>
  <c r="X9" i="2"/>
  <c r="X59" i="3"/>
  <c r="X10" i="3"/>
  <c r="O35" i="7"/>
  <c r="X59" i="9"/>
  <c r="X10" i="9"/>
  <c r="X59" i="8"/>
  <c r="X10" i="8"/>
  <c r="S34" i="7"/>
  <c r="AL8" i="7"/>
  <c r="Y6" i="9"/>
  <c r="W9" i="1"/>
  <c r="C53" i="1"/>
  <c r="Y6" i="3"/>
  <c r="V33" i="1"/>
  <c r="Y6" i="8"/>
  <c r="Y6" i="4"/>
  <c r="Y6" i="2"/>
  <c r="X10" i="4"/>
  <c r="X59" i="4"/>
  <c r="Y59" i="4" l="1"/>
  <c r="Y10" i="4"/>
  <c r="Y59" i="2"/>
  <c r="Y10" i="2"/>
  <c r="Y9" i="2"/>
  <c r="Y59" i="3"/>
  <c r="Y10" i="3"/>
  <c r="T34" i="7"/>
  <c r="Y59" i="8"/>
  <c r="Y10" i="8"/>
  <c r="Z6" i="3"/>
  <c r="Z6" i="8"/>
  <c r="Z6" i="4"/>
  <c r="Z6" i="9"/>
  <c r="C54" i="1"/>
  <c r="Z6" i="2"/>
  <c r="W33" i="1"/>
  <c r="Y59" i="9"/>
  <c r="Y10" i="9"/>
  <c r="P35" i="7"/>
  <c r="Q35" i="7" l="1"/>
  <c r="Z59" i="9"/>
  <c r="Z10" i="9"/>
  <c r="AZ8" i="7"/>
  <c r="BJ8" i="7"/>
  <c r="BH8" i="7"/>
  <c r="BL8" i="7"/>
  <c r="BB8" i="7"/>
  <c r="BD8" i="7"/>
  <c r="Z10" i="4"/>
  <c r="Z59" i="4"/>
  <c r="Z59" i="3"/>
  <c r="Z10" i="3"/>
  <c r="U34" i="7"/>
  <c r="Z59" i="2"/>
  <c r="Z10" i="2"/>
  <c r="Z9" i="2"/>
  <c r="Z59" i="8"/>
  <c r="Z10" i="8"/>
  <c r="V34" i="7" l="1"/>
  <c r="K7" i="3"/>
  <c r="R7" i="3"/>
  <c r="M7" i="3"/>
  <c r="I7" i="3"/>
  <c r="N7" i="3"/>
  <c r="O7" i="3"/>
  <c r="Q7" i="3"/>
  <c r="S7" i="3"/>
  <c r="X7" i="3"/>
  <c r="U7" i="3"/>
  <c r="V7" i="3"/>
  <c r="Z7" i="3"/>
  <c r="W7" i="3"/>
  <c r="R35" i="7"/>
  <c r="H7" i="3"/>
  <c r="T7" i="3"/>
  <c r="Y7" i="3"/>
  <c r="M8" i="3" l="1"/>
  <c r="Y8" i="3"/>
  <c r="V8" i="3"/>
  <c r="U8" i="3"/>
  <c r="O8" i="3"/>
  <c r="R8" i="3"/>
  <c r="Q8" i="3"/>
  <c r="W8" i="3"/>
  <c r="X8" i="3"/>
  <c r="N8" i="3"/>
  <c r="K8" i="3"/>
  <c r="S35" i="7"/>
  <c r="T8" i="3"/>
  <c r="H8" i="3"/>
  <c r="H5" i="3"/>
  <c r="Z8" i="3"/>
  <c r="S8" i="3"/>
  <c r="I8" i="3"/>
  <c r="S15" i="3" l="1"/>
  <c r="S27" i="3"/>
  <c r="S17" i="3"/>
  <c r="S12" i="3"/>
  <c r="S13" i="3"/>
  <c r="S20" i="3"/>
  <c r="S16" i="3"/>
  <c r="S26" i="3"/>
  <c r="S30" i="3"/>
  <c r="S29" i="3"/>
  <c r="S19" i="3"/>
  <c r="S28" i="3"/>
  <c r="S18" i="3"/>
  <c r="S21" i="3"/>
  <c r="S14" i="3"/>
  <c r="S25" i="3"/>
  <c r="S23" i="3"/>
  <c r="S11" i="3"/>
  <c r="S31" i="3" s="1"/>
  <c r="S24" i="3"/>
  <c r="S22" i="3"/>
  <c r="T35" i="7"/>
  <c r="H24" i="3"/>
  <c r="H25" i="3"/>
  <c r="H30" i="3"/>
  <c r="H15" i="3"/>
  <c r="H14" i="3"/>
  <c r="H17" i="3"/>
  <c r="H26" i="3"/>
  <c r="H11" i="3"/>
  <c r="H27" i="3"/>
  <c r="H12" i="3"/>
  <c r="H13" i="3"/>
  <c r="H16" i="3"/>
  <c r="H21" i="3"/>
  <c r="H29" i="3"/>
  <c r="H19" i="3"/>
  <c r="H20" i="3"/>
  <c r="H18" i="3"/>
  <c r="H23" i="3"/>
  <c r="H22" i="3"/>
  <c r="H28" i="3"/>
  <c r="N17" i="3"/>
  <c r="N19" i="3"/>
  <c r="N23" i="3"/>
  <c r="N18" i="3"/>
  <c r="N14" i="3"/>
  <c r="N15" i="3"/>
  <c r="N30" i="3"/>
  <c r="N13" i="3"/>
  <c r="N12" i="3"/>
  <c r="N26" i="3"/>
  <c r="N28" i="3"/>
  <c r="N16" i="3"/>
  <c r="N29" i="3"/>
  <c r="N21" i="3"/>
  <c r="N20" i="3"/>
  <c r="N25" i="3"/>
  <c r="N27" i="3"/>
  <c r="N11" i="3"/>
  <c r="N22" i="3"/>
  <c r="N24" i="3"/>
  <c r="W16" i="3"/>
  <c r="W19" i="3"/>
  <c r="W23" i="3"/>
  <c r="W17" i="3"/>
  <c r="W13" i="3"/>
  <c r="W24" i="3"/>
  <c r="W25" i="3"/>
  <c r="W22" i="3"/>
  <c r="W27" i="3"/>
  <c r="W21" i="3"/>
  <c r="W18" i="3"/>
  <c r="W20" i="3"/>
  <c r="W28" i="3"/>
  <c r="W29" i="3"/>
  <c r="W14" i="3"/>
  <c r="W12" i="3"/>
  <c r="W26" i="3"/>
  <c r="W15" i="3"/>
  <c r="W11" i="3"/>
  <c r="W30" i="3"/>
  <c r="R15" i="3"/>
  <c r="R21" i="3"/>
  <c r="R25" i="3"/>
  <c r="R16" i="3"/>
  <c r="R12" i="3"/>
  <c r="R26" i="3"/>
  <c r="R19" i="3"/>
  <c r="R13" i="3"/>
  <c r="R29" i="3"/>
  <c r="R17" i="3"/>
  <c r="R28" i="3"/>
  <c r="R22" i="3"/>
  <c r="R14" i="3"/>
  <c r="R23" i="3"/>
  <c r="R24" i="3"/>
  <c r="R18" i="3"/>
  <c r="R30" i="3"/>
  <c r="R20" i="3"/>
  <c r="R11" i="3"/>
  <c r="R27" i="3"/>
  <c r="U16" i="3"/>
  <c r="U19" i="3"/>
  <c r="U23" i="3"/>
  <c r="U17" i="3"/>
  <c r="U13" i="3"/>
  <c r="U21" i="3"/>
  <c r="U18" i="3"/>
  <c r="U20" i="3"/>
  <c r="U14" i="3"/>
  <c r="U30" i="3"/>
  <c r="U12" i="3"/>
  <c r="U11" i="3"/>
  <c r="U25" i="3"/>
  <c r="U27" i="3"/>
  <c r="U26" i="3"/>
  <c r="U15" i="3"/>
  <c r="U24" i="3"/>
  <c r="U22" i="3"/>
  <c r="U28" i="3"/>
  <c r="U29" i="3"/>
  <c r="Y28" i="3"/>
  <c r="Y26" i="3"/>
  <c r="Y20" i="3"/>
  <c r="Y27" i="3"/>
  <c r="Y22" i="3"/>
  <c r="Y19" i="3"/>
  <c r="Y16" i="3"/>
  <c r="Y29" i="3"/>
  <c r="Y15" i="3"/>
  <c r="Y25" i="3"/>
  <c r="Y24" i="3"/>
  <c r="Y13" i="3"/>
  <c r="Y17" i="3"/>
  <c r="Y14" i="3"/>
  <c r="Y12" i="3"/>
  <c r="Y21" i="3"/>
  <c r="Y30" i="3"/>
  <c r="Y11" i="3"/>
  <c r="Y18" i="3"/>
  <c r="Y23" i="3"/>
  <c r="I25" i="3"/>
  <c r="I27" i="3"/>
  <c r="I30" i="3"/>
  <c r="I18" i="3"/>
  <c r="I13" i="3"/>
  <c r="I19" i="3"/>
  <c r="I21" i="3"/>
  <c r="I14" i="3"/>
  <c r="I16" i="3"/>
  <c r="I29" i="3"/>
  <c r="I23" i="3"/>
  <c r="I11" i="3"/>
  <c r="I22" i="3"/>
  <c r="I24" i="3"/>
  <c r="I12" i="3"/>
  <c r="I20" i="3"/>
  <c r="I26" i="3"/>
  <c r="I15" i="3"/>
  <c r="I28" i="3"/>
  <c r="I17" i="3"/>
  <c r="Z11" i="3"/>
  <c r="Z26" i="3"/>
  <c r="Z22" i="3"/>
  <c r="Z21" i="3"/>
  <c r="Z19" i="3"/>
  <c r="Z30" i="3"/>
  <c r="Z29" i="3"/>
  <c r="Z20" i="3"/>
  <c r="Z24" i="3"/>
  <c r="Z23" i="3"/>
  <c r="Z12" i="3"/>
  <c r="Z18" i="3"/>
  <c r="Z16" i="3"/>
  <c r="Z15" i="3"/>
  <c r="Z28" i="3"/>
  <c r="Z13" i="3"/>
  <c r="Z25" i="3"/>
  <c r="Z17" i="3"/>
  <c r="Z27" i="3"/>
  <c r="Z14" i="3"/>
  <c r="T14" i="3"/>
  <c r="T21" i="3"/>
  <c r="T25" i="3"/>
  <c r="T15" i="3"/>
  <c r="T11" i="3"/>
  <c r="T30" i="3"/>
  <c r="T23" i="3"/>
  <c r="T20" i="3"/>
  <c r="T26" i="3"/>
  <c r="T19" i="3"/>
  <c r="T12" i="3"/>
  <c r="T29" i="3"/>
  <c r="T18" i="3"/>
  <c r="T27" i="3"/>
  <c r="T16" i="3"/>
  <c r="T22" i="3"/>
  <c r="T24" i="3"/>
  <c r="T17" i="3"/>
  <c r="T28" i="3"/>
  <c r="T13" i="3"/>
  <c r="K15" i="3"/>
  <c r="K27" i="3"/>
  <c r="K17" i="3"/>
  <c r="K12" i="3"/>
  <c r="K13" i="3"/>
  <c r="K18" i="3"/>
  <c r="K23" i="3"/>
  <c r="K21" i="3"/>
  <c r="K11" i="3"/>
  <c r="K20" i="3"/>
  <c r="K16" i="3"/>
  <c r="K26" i="3"/>
  <c r="K30" i="3"/>
  <c r="K22" i="3"/>
  <c r="K24" i="3"/>
  <c r="K29" i="3"/>
  <c r="K28" i="3"/>
  <c r="K14" i="3"/>
  <c r="K25" i="3"/>
  <c r="K19" i="3"/>
  <c r="X30" i="3"/>
  <c r="X19" i="3"/>
  <c r="X22" i="3"/>
  <c r="X29" i="3"/>
  <c r="X13" i="3"/>
  <c r="X23" i="3"/>
  <c r="X24" i="3"/>
  <c r="X11" i="3"/>
  <c r="X18" i="3"/>
  <c r="X28" i="3"/>
  <c r="X14" i="3"/>
  <c r="X12" i="3"/>
  <c r="X15" i="3"/>
  <c r="X21" i="3"/>
  <c r="X27" i="3"/>
  <c r="X20" i="3"/>
  <c r="X17" i="3"/>
  <c r="X25" i="3"/>
  <c r="X26" i="3"/>
  <c r="X16" i="3"/>
  <c r="Q15" i="3"/>
  <c r="Q21" i="3"/>
  <c r="Q25" i="3"/>
  <c r="Q16" i="3"/>
  <c r="Q12" i="3"/>
  <c r="Q24" i="3"/>
  <c r="Q11" i="3"/>
  <c r="Q18" i="3"/>
  <c r="Q27" i="3"/>
  <c r="Q30" i="3"/>
  <c r="Q23" i="3"/>
  <c r="Q20" i="3"/>
  <c r="Q17" i="3"/>
  <c r="Q22" i="3"/>
  <c r="Q19" i="3"/>
  <c r="Q29" i="3"/>
  <c r="Q28" i="3"/>
  <c r="Q14" i="3"/>
  <c r="Q13" i="3"/>
  <c r="Q26" i="3"/>
  <c r="O17" i="3"/>
  <c r="O19" i="3"/>
  <c r="O23" i="3"/>
  <c r="O18" i="3"/>
  <c r="O14" i="3"/>
  <c r="O21" i="3"/>
  <c r="O11" i="3"/>
  <c r="O20" i="3"/>
  <c r="O15" i="3"/>
  <c r="O30" i="3"/>
  <c r="O13" i="3"/>
  <c r="O12" i="3"/>
  <c r="O24" i="3"/>
  <c r="O22" i="3"/>
  <c r="O28" i="3"/>
  <c r="O29" i="3"/>
  <c r="O25" i="3"/>
  <c r="O27" i="3"/>
  <c r="O26" i="3"/>
  <c r="O16" i="3"/>
  <c r="V25" i="3"/>
  <c r="V16" i="3"/>
  <c r="V11" i="3"/>
  <c r="V23" i="3"/>
  <c r="V17" i="3"/>
  <c r="V30" i="3"/>
  <c r="V18" i="3"/>
  <c r="V24" i="3"/>
  <c r="V29" i="3"/>
  <c r="V12" i="3"/>
  <c r="V28" i="3"/>
  <c r="V20" i="3"/>
  <c r="V22" i="3"/>
  <c r="V14" i="3"/>
  <c r="V13" i="3"/>
  <c r="V21" i="3"/>
  <c r="V27" i="3"/>
  <c r="V19" i="3"/>
  <c r="V15" i="3"/>
  <c r="V26" i="3"/>
  <c r="M15" i="3"/>
  <c r="M21" i="3"/>
  <c r="M25" i="3"/>
  <c r="M16" i="3"/>
  <c r="M12" i="3"/>
  <c r="M24" i="3"/>
  <c r="M11" i="3"/>
  <c r="M18" i="3"/>
  <c r="M27" i="3"/>
  <c r="M30" i="3"/>
  <c r="M23" i="3"/>
  <c r="M20" i="3"/>
  <c r="M28" i="3"/>
  <c r="M14" i="3"/>
  <c r="M26" i="3"/>
  <c r="M13" i="3"/>
  <c r="M17" i="3"/>
  <c r="M22" i="3"/>
  <c r="M19" i="3"/>
  <c r="M29" i="3"/>
  <c r="Y31" i="3" l="1"/>
  <c r="N31" i="3"/>
  <c r="F23" i="3"/>
  <c r="F29" i="3"/>
  <c r="F12" i="3"/>
  <c r="F17" i="3"/>
  <c r="F25" i="3"/>
  <c r="K31" i="3"/>
  <c r="T31" i="3"/>
  <c r="Z31" i="3"/>
  <c r="F18" i="3"/>
  <c r="F21" i="3"/>
  <c r="F27" i="3"/>
  <c r="F14" i="3"/>
  <c r="F24" i="3"/>
  <c r="X31" i="3"/>
  <c r="I31" i="3"/>
  <c r="U31" i="3"/>
  <c r="F28" i="3"/>
  <c r="F20" i="3"/>
  <c r="F16" i="3"/>
  <c r="H31" i="3"/>
  <c r="F11" i="3"/>
  <c r="F15" i="3"/>
  <c r="U35" i="7"/>
  <c r="M31" i="3"/>
  <c r="V31" i="3"/>
  <c r="O31" i="3"/>
  <c r="Q31" i="3"/>
  <c r="R31" i="3"/>
  <c r="W31" i="3"/>
  <c r="F22" i="3"/>
  <c r="F19" i="3"/>
  <c r="F13" i="3"/>
  <c r="F26" i="3"/>
  <c r="F30" i="3"/>
  <c r="F33" i="3" l="1"/>
  <c r="V35" i="7"/>
  <c r="W35" i="7" l="1"/>
  <c r="F36" i="3"/>
  <c r="F38" i="3"/>
  <c r="F46" i="3"/>
  <c r="F47" i="3"/>
  <c r="F49" i="3"/>
  <c r="F40" i="3"/>
  <c r="F35" i="3"/>
  <c r="F54" i="3"/>
  <c r="F53" i="3"/>
  <c r="F48" i="3"/>
  <c r="F52" i="3"/>
  <c r="F51" i="3"/>
  <c r="F50" i="3"/>
  <c r="F42" i="3"/>
  <c r="F41" i="3"/>
  <c r="F43" i="3"/>
  <c r="F39" i="3"/>
  <c r="F37" i="3"/>
  <c r="F44" i="3"/>
  <c r="F45" i="3"/>
  <c r="O42" i="3" l="1"/>
  <c r="Z42" i="3"/>
  <c r="I42" i="3"/>
  <c r="Q42" i="3"/>
  <c r="U42" i="3"/>
  <c r="X42" i="3"/>
  <c r="M42" i="3"/>
  <c r="V42" i="3"/>
  <c r="Y42" i="3"/>
  <c r="P42" i="3"/>
  <c r="T42" i="3"/>
  <c r="L42" i="3"/>
  <c r="R42" i="3"/>
  <c r="S42" i="3"/>
  <c r="G42" i="3"/>
  <c r="N42" i="3"/>
  <c r="H42" i="3"/>
  <c r="K42" i="3"/>
  <c r="W42" i="3"/>
  <c r="J42" i="3"/>
  <c r="Y38" i="3"/>
  <c r="V38" i="3"/>
  <c r="M38" i="3"/>
  <c r="I38" i="3"/>
  <c r="K38" i="3"/>
  <c r="Q38" i="3"/>
  <c r="S38" i="3"/>
  <c r="T38" i="3"/>
  <c r="O38" i="3"/>
  <c r="U38" i="3"/>
  <c r="L38" i="3"/>
  <c r="J38" i="3"/>
  <c r="G38" i="3"/>
  <c r="R38" i="3"/>
  <c r="W38" i="3"/>
  <c r="Z38" i="3"/>
  <c r="N38" i="3"/>
  <c r="H38" i="3"/>
  <c r="X38" i="3"/>
  <c r="P38" i="3"/>
  <c r="G39" i="3"/>
  <c r="I39" i="3"/>
  <c r="R39" i="3"/>
  <c r="K39" i="3"/>
  <c r="W39" i="3"/>
  <c r="S39" i="3"/>
  <c r="Z39" i="3"/>
  <c r="T39" i="3"/>
  <c r="L39" i="3"/>
  <c r="X39" i="3"/>
  <c r="V39" i="3"/>
  <c r="O39" i="3"/>
  <c r="Q39" i="3"/>
  <c r="U39" i="3"/>
  <c r="P39" i="3"/>
  <c r="J39" i="3"/>
  <c r="Y39" i="3"/>
  <c r="M39" i="3"/>
  <c r="H39" i="3"/>
  <c r="N39" i="3"/>
  <c r="J50" i="3"/>
  <c r="Y50" i="3"/>
  <c r="U50" i="3"/>
  <c r="P50" i="3"/>
  <c r="M50" i="3"/>
  <c r="Z50" i="3"/>
  <c r="T50" i="3"/>
  <c r="X50" i="3"/>
  <c r="S50" i="3"/>
  <c r="I50" i="3"/>
  <c r="G50" i="3"/>
  <c r="N50" i="3"/>
  <c r="R50" i="3"/>
  <c r="W50" i="3"/>
  <c r="L50" i="3"/>
  <c r="Q50" i="3"/>
  <c r="K50" i="3"/>
  <c r="O50" i="3"/>
  <c r="H50" i="3"/>
  <c r="V50" i="3"/>
  <c r="J53" i="3"/>
  <c r="R53" i="3"/>
  <c r="P53" i="3"/>
  <c r="O53" i="3"/>
  <c r="Q53" i="3"/>
  <c r="I53" i="3"/>
  <c r="G53" i="3"/>
  <c r="N53" i="3"/>
  <c r="Z53" i="3"/>
  <c r="H53" i="3"/>
  <c r="K53" i="3"/>
  <c r="V53" i="3"/>
  <c r="S53" i="3"/>
  <c r="Y53" i="3"/>
  <c r="X53" i="3"/>
  <c r="L53" i="3"/>
  <c r="T53" i="3"/>
  <c r="W53" i="3"/>
  <c r="M53" i="3"/>
  <c r="U53" i="3"/>
  <c r="L49" i="3"/>
  <c r="I49" i="3"/>
  <c r="T49" i="3"/>
  <c r="O49" i="3"/>
  <c r="P49" i="3"/>
  <c r="V49" i="3"/>
  <c r="R49" i="3"/>
  <c r="U49" i="3"/>
  <c r="K49" i="3"/>
  <c r="W49" i="3"/>
  <c r="Z49" i="3"/>
  <c r="X49" i="3"/>
  <c r="S49" i="3"/>
  <c r="H49" i="3"/>
  <c r="M49" i="3"/>
  <c r="G49" i="3"/>
  <c r="J49" i="3"/>
  <c r="Q49" i="3"/>
  <c r="N49" i="3"/>
  <c r="Y49" i="3"/>
  <c r="Z36" i="3"/>
  <c r="T36" i="3"/>
  <c r="K36" i="3"/>
  <c r="N36" i="3"/>
  <c r="X36" i="3"/>
  <c r="I36" i="3"/>
  <c r="J36" i="3"/>
  <c r="W36" i="3"/>
  <c r="G36" i="3"/>
  <c r="H36" i="3"/>
  <c r="L36" i="3"/>
  <c r="M36" i="3"/>
  <c r="Q36" i="3"/>
  <c r="S36" i="3"/>
  <c r="Y36" i="3"/>
  <c r="V36" i="3"/>
  <c r="P36" i="3"/>
  <c r="U36" i="3"/>
  <c r="R36" i="3"/>
  <c r="O36" i="3"/>
  <c r="V37" i="3"/>
  <c r="M37" i="3"/>
  <c r="G37" i="3"/>
  <c r="I37" i="3"/>
  <c r="S37" i="3"/>
  <c r="N37" i="3"/>
  <c r="Q37" i="3"/>
  <c r="R37" i="3"/>
  <c r="K37" i="3"/>
  <c r="O37" i="3"/>
  <c r="P37" i="3"/>
  <c r="W37" i="3"/>
  <c r="H37" i="3"/>
  <c r="Y37" i="3"/>
  <c r="T37" i="3"/>
  <c r="X37" i="3"/>
  <c r="J37" i="3"/>
  <c r="U37" i="3"/>
  <c r="Z37" i="3"/>
  <c r="L37" i="3"/>
  <c r="P40" i="3"/>
  <c r="I40" i="3"/>
  <c r="S40" i="3"/>
  <c r="V40" i="3"/>
  <c r="M40" i="3"/>
  <c r="G40" i="3"/>
  <c r="H40" i="3"/>
  <c r="J40" i="3"/>
  <c r="U40" i="3"/>
  <c r="O40" i="3"/>
  <c r="Q40" i="3"/>
  <c r="R40" i="3"/>
  <c r="L40" i="3"/>
  <c r="W40" i="3"/>
  <c r="Y40" i="3"/>
  <c r="K40" i="3"/>
  <c r="N40" i="3"/>
  <c r="Z40" i="3"/>
  <c r="X40" i="3"/>
  <c r="T40" i="3"/>
  <c r="J43" i="3"/>
  <c r="Y43" i="3"/>
  <c r="U43" i="3"/>
  <c r="N43" i="3"/>
  <c r="P43" i="3"/>
  <c r="I43" i="3"/>
  <c r="L43" i="3"/>
  <c r="R43" i="3"/>
  <c r="V43" i="3"/>
  <c r="M43" i="3"/>
  <c r="K43" i="3"/>
  <c r="T43" i="3"/>
  <c r="S43" i="3"/>
  <c r="W43" i="3"/>
  <c r="Z43" i="3"/>
  <c r="Q43" i="3"/>
  <c r="G43" i="3"/>
  <c r="H43" i="3"/>
  <c r="O43" i="3"/>
  <c r="X43" i="3"/>
  <c r="Z54" i="3"/>
  <c r="M54" i="3"/>
  <c r="L54" i="3"/>
  <c r="Y54" i="3"/>
  <c r="H54" i="3"/>
  <c r="J54" i="3"/>
  <c r="U54" i="3"/>
  <c r="W54" i="3"/>
  <c r="X54" i="3"/>
  <c r="K54" i="3"/>
  <c r="I54" i="3"/>
  <c r="O54" i="3"/>
  <c r="P54" i="3"/>
  <c r="G54" i="3"/>
  <c r="T54" i="3"/>
  <c r="N54" i="3"/>
  <c r="S54" i="3"/>
  <c r="V54" i="3"/>
  <c r="Q54" i="3"/>
  <c r="R54" i="3"/>
  <c r="L47" i="3"/>
  <c r="I47" i="3"/>
  <c r="T47" i="3"/>
  <c r="O47" i="3"/>
  <c r="V47" i="3"/>
  <c r="Y47" i="3"/>
  <c r="G47" i="3"/>
  <c r="N47" i="3"/>
  <c r="J47" i="3"/>
  <c r="H47" i="3"/>
  <c r="Q47" i="3"/>
  <c r="M47" i="3"/>
  <c r="U47" i="3"/>
  <c r="S47" i="3"/>
  <c r="K47" i="3"/>
  <c r="P47" i="3"/>
  <c r="Z47" i="3"/>
  <c r="X47" i="3"/>
  <c r="W47" i="3"/>
  <c r="R47" i="3"/>
  <c r="G48" i="3"/>
  <c r="R48" i="3"/>
  <c r="Q48" i="3"/>
  <c r="K48" i="3"/>
  <c r="V48" i="3"/>
  <c r="Y48" i="3"/>
  <c r="U48" i="3"/>
  <c r="M48" i="3"/>
  <c r="Z48" i="3"/>
  <c r="O48" i="3"/>
  <c r="I48" i="3"/>
  <c r="T48" i="3"/>
  <c r="H48" i="3"/>
  <c r="L48" i="3"/>
  <c r="S48" i="3"/>
  <c r="X48" i="3"/>
  <c r="P48" i="3"/>
  <c r="J48" i="3"/>
  <c r="N48" i="3"/>
  <c r="W48" i="3"/>
  <c r="O45" i="3"/>
  <c r="Q45" i="3"/>
  <c r="N45" i="3"/>
  <c r="J45" i="3"/>
  <c r="Z45" i="3"/>
  <c r="Y45" i="3"/>
  <c r="U45" i="3"/>
  <c r="S45" i="3"/>
  <c r="I45" i="3"/>
  <c r="X45" i="3"/>
  <c r="W45" i="3"/>
  <c r="L45" i="3"/>
  <c r="H45" i="3"/>
  <c r="T45" i="3"/>
  <c r="G45" i="3"/>
  <c r="K45" i="3"/>
  <c r="V45" i="3"/>
  <c r="P45" i="3"/>
  <c r="M45" i="3"/>
  <c r="R45" i="3"/>
  <c r="J51" i="3"/>
  <c r="S51" i="3"/>
  <c r="H51" i="3"/>
  <c r="O51" i="3"/>
  <c r="U51" i="3"/>
  <c r="K51" i="3"/>
  <c r="W51" i="3"/>
  <c r="Y51" i="3"/>
  <c r="R51" i="3"/>
  <c r="T51" i="3"/>
  <c r="P51" i="3"/>
  <c r="X51" i="3"/>
  <c r="Z51" i="3"/>
  <c r="L51" i="3"/>
  <c r="Q51" i="3"/>
  <c r="N51" i="3"/>
  <c r="M51" i="3"/>
  <c r="V51" i="3"/>
  <c r="I51" i="3"/>
  <c r="G51" i="3"/>
  <c r="Q44" i="3"/>
  <c r="M44" i="3"/>
  <c r="T44" i="3"/>
  <c r="Z44" i="3"/>
  <c r="S44" i="3"/>
  <c r="G44" i="3"/>
  <c r="W44" i="3"/>
  <c r="L44" i="3"/>
  <c r="V44" i="3"/>
  <c r="P44" i="3"/>
  <c r="I44" i="3"/>
  <c r="K44" i="3"/>
  <c r="H44" i="3"/>
  <c r="X44" i="3"/>
  <c r="N44" i="3"/>
  <c r="R44" i="3"/>
  <c r="U44" i="3"/>
  <c r="J44" i="3"/>
  <c r="O44" i="3"/>
  <c r="Y44" i="3"/>
  <c r="Y41" i="3"/>
  <c r="V41" i="3"/>
  <c r="M41" i="3"/>
  <c r="L41" i="3"/>
  <c r="I41" i="3"/>
  <c r="G41" i="3"/>
  <c r="N41" i="3"/>
  <c r="K41" i="3"/>
  <c r="R41" i="3"/>
  <c r="Q41" i="3"/>
  <c r="T41" i="3"/>
  <c r="P41" i="3"/>
  <c r="W41" i="3"/>
  <c r="H41" i="3"/>
  <c r="O41" i="3"/>
  <c r="S41" i="3"/>
  <c r="X41" i="3"/>
  <c r="J41" i="3"/>
  <c r="U41" i="3"/>
  <c r="Z41" i="3"/>
  <c r="L52" i="3"/>
  <c r="I52" i="3"/>
  <c r="Z52" i="3"/>
  <c r="V52" i="3"/>
  <c r="X52" i="3"/>
  <c r="T52" i="3"/>
  <c r="P52" i="3"/>
  <c r="W52" i="3"/>
  <c r="U52" i="3"/>
  <c r="S52" i="3"/>
  <c r="Q52" i="3"/>
  <c r="G52" i="3"/>
  <c r="K52" i="3"/>
  <c r="N52" i="3"/>
  <c r="H52" i="3"/>
  <c r="O52" i="3"/>
  <c r="R52" i="3"/>
  <c r="M52" i="3"/>
  <c r="J52" i="3"/>
  <c r="Y52" i="3"/>
  <c r="O35" i="3"/>
  <c r="Q35" i="3"/>
  <c r="N35" i="3"/>
  <c r="P35" i="3"/>
  <c r="J35" i="3"/>
  <c r="G35" i="3"/>
  <c r="G55" i="3" s="1"/>
  <c r="M35" i="3"/>
  <c r="R35" i="3"/>
  <c r="H35" i="3"/>
  <c r="V35" i="3"/>
  <c r="S35" i="3"/>
  <c r="T35" i="3"/>
  <c r="Y35" i="3"/>
  <c r="U35" i="3"/>
  <c r="U55" i="3" s="1"/>
  <c r="L35" i="3"/>
  <c r="K35" i="3"/>
  <c r="W35" i="3"/>
  <c r="W55" i="3" s="1"/>
  <c r="I35" i="3"/>
  <c r="I55" i="3" s="1"/>
  <c r="Z35" i="3"/>
  <c r="X35" i="3"/>
  <c r="U46" i="3"/>
  <c r="O46" i="3"/>
  <c r="M46" i="3"/>
  <c r="H46" i="3"/>
  <c r="J46" i="3"/>
  <c r="S46" i="3"/>
  <c r="R46" i="3"/>
  <c r="I46" i="3"/>
  <c r="K46" i="3"/>
  <c r="N46" i="3"/>
  <c r="G46" i="3"/>
  <c r="W46" i="3"/>
  <c r="X46" i="3"/>
  <c r="V46" i="3"/>
  <c r="Y46" i="3"/>
  <c r="L46" i="3"/>
  <c r="T46" i="3"/>
  <c r="Q46" i="3"/>
  <c r="Z46" i="3"/>
  <c r="P46" i="3"/>
  <c r="Z55" i="3" l="1"/>
  <c r="L55" i="3"/>
  <c r="S55" i="3"/>
  <c r="M55" i="3"/>
  <c r="N55" i="3"/>
  <c r="I78" i="3"/>
  <c r="I62" i="3"/>
  <c r="I67" i="3"/>
  <c r="I68" i="3"/>
  <c r="I73" i="3"/>
  <c r="I74" i="3"/>
  <c r="I79" i="3"/>
  <c r="I63" i="3"/>
  <c r="I64" i="3"/>
  <c r="I69" i="3"/>
  <c r="I75" i="3"/>
  <c r="I60" i="3"/>
  <c r="I71" i="3"/>
  <c r="I77" i="3"/>
  <c r="I70" i="3"/>
  <c r="I76" i="3"/>
  <c r="I65" i="3"/>
  <c r="I72" i="3"/>
  <c r="I61" i="3"/>
  <c r="I66" i="3"/>
  <c r="G70" i="3"/>
  <c r="G75" i="3"/>
  <c r="G76" i="3"/>
  <c r="G60" i="3"/>
  <c r="G65" i="3"/>
  <c r="G66" i="3"/>
  <c r="G71" i="3"/>
  <c r="G72" i="3"/>
  <c r="G77" i="3"/>
  <c r="G61" i="3"/>
  <c r="G62" i="3"/>
  <c r="G67" i="3"/>
  <c r="G68" i="3"/>
  <c r="G73" i="3"/>
  <c r="G74" i="3"/>
  <c r="G69" i="3"/>
  <c r="G79" i="3"/>
  <c r="G78" i="3"/>
  <c r="G63" i="3"/>
  <c r="G64" i="3"/>
  <c r="Q55" i="3"/>
  <c r="U70" i="3"/>
  <c r="U75" i="3"/>
  <c r="U76" i="3"/>
  <c r="U66" i="3"/>
  <c r="U65" i="3"/>
  <c r="U62" i="3"/>
  <c r="U71" i="3"/>
  <c r="U68" i="3"/>
  <c r="U77" i="3"/>
  <c r="U61" i="3"/>
  <c r="U64" i="3"/>
  <c r="U67" i="3"/>
  <c r="U60" i="3"/>
  <c r="U73" i="3"/>
  <c r="U72" i="3"/>
  <c r="U78" i="3"/>
  <c r="U69" i="3"/>
  <c r="U79" i="3"/>
  <c r="U63" i="3"/>
  <c r="U74" i="3"/>
  <c r="W74" i="3"/>
  <c r="W79" i="3"/>
  <c r="W63" i="3"/>
  <c r="W64" i="3"/>
  <c r="W69" i="3"/>
  <c r="W70" i="3"/>
  <c r="W75" i="3"/>
  <c r="W76" i="3"/>
  <c r="W60" i="3"/>
  <c r="W65" i="3"/>
  <c r="W71" i="3"/>
  <c r="W77" i="3"/>
  <c r="W78" i="3"/>
  <c r="W67" i="3"/>
  <c r="W73" i="3"/>
  <c r="W66" i="3"/>
  <c r="W72" i="3"/>
  <c r="W61" i="3"/>
  <c r="W68" i="3"/>
  <c r="W62" i="3"/>
  <c r="Y55" i="3"/>
  <c r="H55" i="3"/>
  <c r="J55" i="3"/>
  <c r="O55" i="3"/>
  <c r="V55" i="3"/>
  <c r="X55" i="3"/>
  <c r="K55" i="3"/>
  <c r="T55" i="3"/>
  <c r="R55" i="3"/>
  <c r="P55" i="3"/>
  <c r="P67" i="3" l="1"/>
  <c r="P68" i="3"/>
  <c r="P73" i="3"/>
  <c r="P34" i="3"/>
  <c r="P66" i="3"/>
  <c r="P71" i="3"/>
  <c r="P63" i="3"/>
  <c r="P64" i="3"/>
  <c r="P69" i="3"/>
  <c r="P78" i="3"/>
  <c r="P62" i="3"/>
  <c r="P76" i="3"/>
  <c r="P65" i="3"/>
  <c r="P79" i="3"/>
  <c r="P72" i="3"/>
  <c r="P61" i="3"/>
  <c r="P75" i="3"/>
  <c r="P60" i="3"/>
  <c r="P74" i="3"/>
  <c r="P77" i="3"/>
  <c r="P70" i="3"/>
  <c r="H76" i="3"/>
  <c r="H75" i="3"/>
  <c r="H78" i="3"/>
  <c r="H62" i="3"/>
  <c r="H69" i="3"/>
  <c r="H68" i="3"/>
  <c r="H71" i="3"/>
  <c r="H74" i="3"/>
  <c r="H34" i="3"/>
  <c r="H65" i="3"/>
  <c r="H60" i="3"/>
  <c r="H70" i="3"/>
  <c r="H61" i="3"/>
  <c r="H79" i="3"/>
  <c r="H66" i="3"/>
  <c r="H72" i="3"/>
  <c r="H67" i="3"/>
  <c r="H77" i="3"/>
  <c r="H64" i="3"/>
  <c r="H63" i="3"/>
  <c r="H73" i="3"/>
  <c r="U34" i="3"/>
  <c r="Q64" i="3"/>
  <c r="Q75" i="3"/>
  <c r="Q78" i="3"/>
  <c r="Q62" i="3"/>
  <c r="Q65" i="3"/>
  <c r="Q60" i="3"/>
  <c r="Q71" i="3"/>
  <c r="Q74" i="3"/>
  <c r="Q77" i="3"/>
  <c r="Q61" i="3"/>
  <c r="Q34" i="3"/>
  <c r="Q70" i="3"/>
  <c r="Q76" i="3"/>
  <c r="Q79" i="3"/>
  <c r="Q66" i="3"/>
  <c r="Q72" i="3"/>
  <c r="Q67" i="3"/>
  <c r="Q73" i="3"/>
  <c r="Q68" i="3"/>
  <c r="Q63" i="3"/>
  <c r="Q69" i="3"/>
  <c r="M76" i="3"/>
  <c r="M60" i="3"/>
  <c r="M65" i="3"/>
  <c r="M74" i="3"/>
  <c r="M79" i="3"/>
  <c r="M63" i="3"/>
  <c r="M72" i="3"/>
  <c r="M77" i="3"/>
  <c r="M61" i="3"/>
  <c r="M70" i="3"/>
  <c r="M75" i="3"/>
  <c r="M73" i="3"/>
  <c r="M66" i="3"/>
  <c r="M69" i="3"/>
  <c r="M62" i="3"/>
  <c r="M68" i="3"/>
  <c r="M34" i="3"/>
  <c r="M71" i="3"/>
  <c r="M78" i="3"/>
  <c r="M67" i="3"/>
  <c r="M64" i="3"/>
  <c r="T65" i="3"/>
  <c r="T34" i="3"/>
  <c r="T61" i="3"/>
  <c r="T73" i="3"/>
  <c r="T63" i="3"/>
  <c r="T62" i="3"/>
  <c r="T75" i="3"/>
  <c r="T68" i="3"/>
  <c r="T74" i="3"/>
  <c r="T67" i="3"/>
  <c r="T71" i="3"/>
  <c r="T72" i="3"/>
  <c r="T78" i="3"/>
  <c r="T69" i="3"/>
  <c r="T60" i="3"/>
  <c r="T64" i="3"/>
  <c r="T66" i="3"/>
  <c r="T79" i="3"/>
  <c r="T70" i="3"/>
  <c r="T76" i="3"/>
  <c r="T77" i="3"/>
  <c r="X74" i="3"/>
  <c r="X77" i="3"/>
  <c r="X61" i="3"/>
  <c r="X64" i="3"/>
  <c r="X75" i="3"/>
  <c r="X67" i="3"/>
  <c r="X70" i="3"/>
  <c r="X73" i="3"/>
  <c r="X76" i="3"/>
  <c r="X60" i="3"/>
  <c r="X71" i="3"/>
  <c r="X63" i="3"/>
  <c r="X66" i="3"/>
  <c r="X69" i="3"/>
  <c r="X72" i="3"/>
  <c r="X34" i="3"/>
  <c r="X62" i="3"/>
  <c r="X65" i="3"/>
  <c r="X68" i="3"/>
  <c r="X78" i="3"/>
  <c r="X79" i="3"/>
  <c r="W34" i="3"/>
  <c r="R63" i="3"/>
  <c r="R66" i="3"/>
  <c r="R69" i="3"/>
  <c r="R78" i="3"/>
  <c r="R64" i="3"/>
  <c r="R67" i="3"/>
  <c r="R79" i="3"/>
  <c r="R62" i="3"/>
  <c r="R65" i="3"/>
  <c r="R76" i="3"/>
  <c r="R60" i="3"/>
  <c r="R74" i="3"/>
  <c r="R77" i="3"/>
  <c r="R61" i="3"/>
  <c r="R72" i="3"/>
  <c r="R75" i="3"/>
  <c r="R73" i="3"/>
  <c r="R34" i="3"/>
  <c r="R68" i="3"/>
  <c r="R70" i="3"/>
  <c r="R71" i="3"/>
  <c r="V75" i="3"/>
  <c r="V70" i="3"/>
  <c r="V34" i="3"/>
  <c r="V65" i="3"/>
  <c r="V76" i="3"/>
  <c r="V67" i="3"/>
  <c r="V66" i="3"/>
  <c r="V77" i="3"/>
  <c r="V79" i="3"/>
  <c r="V72" i="3"/>
  <c r="V78" i="3"/>
  <c r="V73" i="3"/>
  <c r="V68" i="3"/>
  <c r="V74" i="3"/>
  <c r="V69" i="3"/>
  <c r="V64" i="3"/>
  <c r="V62" i="3"/>
  <c r="V71" i="3"/>
  <c r="V60" i="3"/>
  <c r="V56" i="3" s="1"/>
  <c r="V61" i="3"/>
  <c r="V63" i="3"/>
  <c r="Y77" i="3"/>
  <c r="Y61" i="3"/>
  <c r="Y70" i="3"/>
  <c r="Y75" i="3"/>
  <c r="Y76" i="3"/>
  <c r="Y68" i="3"/>
  <c r="Y73" i="3"/>
  <c r="Y34" i="3"/>
  <c r="Y66" i="3"/>
  <c r="Y71" i="3"/>
  <c r="Y72" i="3"/>
  <c r="Y64" i="3"/>
  <c r="Y78" i="3"/>
  <c r="Y67" i="3"/>
  <c r="Y60" i="3"/>
  <c r="Y74" i="3"/>
  <c r="Y63" i="3"/>
  <c r="Y69" i="3"/>
  <c r="Y62" i="3"/>
  <c r="Y65" i="3"/>
  <c r="Y79" i="3"/>
  <c r="S34" i="3"/>
  <c r="S67" i="3"/>
  <c r="S62" i="3"/>
  <c r="S69" i="3"/>
  <c r="S73" i="3"/>
  <c r="S79" i="3"/>
  <c r="S63" i="3"/>
  <c r="S72" i="3"/>
  <c r="S61" i="3"/>
  <c r="S65" i="3"/>
  <c r="S75" i="3"/>
  <c r="S78" i="3"/>
  <c r="S64" i="3"/>
  <c r="S66" i="3"/>
  <c r="S74" i="3"/>
  <c r="S77" i="3"/>
  <c r="S60" i="3"/>
  <c r="S68" i="3"/>
  <c r="S71" i="3"/>
  <c r="S76" i="3"/>
  <c r="S70" i="3"/>
  <c r="O68" i="3"/>
  <c r="O79" i="3"/>
  <c r="O63" i="3"/>
  <c r="O66" i="3"/>
  <c r="O69" i="3"/>
  <c r="O61" i="3"/>
  <c r="O64" i="3"/>
  <c r="O75" i="3"/>
  <c r="O78" i="3"/>
  <c r="O62" i="3"/>
  <c r="O65" i="3"/>
  <c r="O76" i="3"/>
  <c r="O71" i="3"/>
  <c r="O77" i="3"/>
  <c r="O72" i="3"/>
  <c r="O67" i="3"/>
  <c r="O73" i="3"/>
  <c r="O60" i="3"/>
  <c r="O74" i="3"/>
  <c r="O34" i="3"/>
  <c r="O70" i="3"/>
  <c r="G56" i="3"/>
  <c r="I34" i="3"/>
  <c r="L60" i="3"/>
  <c r="L65" i="3"/>
  <c r="L74" i="3"/>
  <c r="L79" i="3"/>
  <c r="L63" i="3"/>
  <c r="L77" i="3"/>
  <c r="L61" i="3"/>
  <c r="L70" i="3"/>
  <c r="L75" i="3"/>
  <c r="L76" i="3"/>
  <c r="L68" i="3"/>
  <c r="L73" i="3"/>
  <c r="L34" i="3"/>
  <c r="L66" i="3"/>
  <c r="L71" i="3"/>
  <c r="L62" i="3"/>
  <c r="L64" i="3"/>
  <c r="L67" i="3"/>
  <c r="L69" i="3"/>
  <c r="L72" i="3"/>
  <c r="L78" i="3"/>
  <c r="W56" i="3"/>
  <c r="K77" i="3"/>
  <c r="K61" i="3"/>
  <c r="K64" i="3"/>
  <c r="K71" i="3"/>
  <c r="K75" i="3"/>
  <c r="K62" i="3"/>
  <c r="K73" i="3"/>
  <c r="K76" i="3"/>
  <c r="K60" i="3"/>
  <c r="K63" i="3"/>
  <c r="K67" i="3"/>
  <c r="K69" i="3"/>
  <c r="K72" i="3"/>
  <c r="K34" i="3"/>
  <c r="K74" i="3"/>
  <c r="K78" i="3"/>
  <c r="K79" i="3"/>
  <c r="K66" i="3"/>
  <c r="K65" i="3"/>
  <c r="K70" i="3"/>
  <c r="K68" i="3"/>
  <c r="J69" i="3"/>
  <c r="J72" i="3"/>
  <c r="J34" i="3"/>
  <c r="J67" i="3"/>
  <c r="J70" i="3"/>
  <c r="J62" i="3"/>
  <c r="J65" i="3"/>
  <c r="J68" i="3"/>
  <c r="J79" i="3"/>
  <c r="J63" i="3"/>
  <c r="J66" i="3"/>
  <c r="J61" i="3"/>
  <c r="J75" i="3"/>
  <c r="J76" i="3"/>
  <c r="J71" i="3"/>
  <c r="J77" i="3"/>
  <c r="J64" i="3"/>
  <c r="J78" i="3"/>
  <c r="J73" i="3"/>
  <c r="J60" i="3"/>
  <c r="J74" i="3"/>
  <c r="G34" i="3"/>
  <c r="I56" i="3"/>
  <c r="N65" i="3"/>
  <c r="N62" i="3"/>
  <c r="N68" i="3"/>
  <c r="N34" i="3"/>
  <c r="N66" i="3"/>
  <c r="N63" i="3"/>
  <c r="N64" i="3"/>
  <c r="N69" i="3"/>
  <c r="N70" i="3"/>
  <c r="N76" i="3"/>
  <c r="N67" i="3"/>
  <c r="N74" i="3"/>
  <c r="N71" i="3"/>
  <c r="N77" i="3"/>
  <c r="N75" i="3"/>
  <c r="N78" i="3"/>
  <c r="N73" i="3"/>
  <c r="N79" i="3"/>
  <c r="N61" i="3"/>
  <c r="N60" i="3"/>
  <c r="N72" i="3"/>
  <c r="Z64" i="3"/>
  <c r="Z78" i="3"/>
  <c r="Z65" i="3"/>
  <c r="Z79" i="3"/>
  <c r="Z66" i="3"/>
  <c r="Z69" i="3"/>
  <c r="Z34" i="3"/>
  <c r="Z70" i="3"/>
  <c r="Z76" i="3"/>
  <c r="Z71" i="3"/>
  <c r="Z77" i="3"/>
  <c r="Z61" i="3"/>
  <c r="Z75" i="3"/>
  <c r="Z62" i="3"/>
  <c r="Z68" i="3"/>
  <c r="Z63" i="3"/>
  <c r="Z72" i="3"/>
  <c r="Z74" i="3"/>
  <c r="Z67" i="3"/>
  <c r="Z73" i="3"/>
  <c r="Z60" i="3"/>
  <c r="Z56" i="3" s="1"/>
  <c r="S56" i="3" l="1"/>
  <c r="X56" i="3"/>
  <c r="T56" i="3"/>
  <c r="H56" i="3"/>
  <c r="J56" i="3"/>
  <c r="R56" i="3"/>
  <c r="N56" i="3"/>
  <c r="O56" i="3"/>
  <c r="M56" i="3"/>
  <c r="P56" i="3"/>
  <c r="Y5" i="3"/>
  <c r="L56" i="3"/>
  <c r="Y56" i="3"/>
  <c r="Q56" i="3"/>
  <c r="K56" i="3" l="1"/>
  <c r="V9" i="3" l="1"/>
  <c r="W36" i="7" s="1"/>
  <c r="Q9" i="3"/>
  <c r="R36" i="7" s="1"/>
  <c r="G9" i="3"/>
  <c r="X9" i="3"/>
  <c r="L9" i="3"/>
  <c r="M36" i="7" s="1"/>
  <c r="T9" i="3"/>
  <c r="U36" i="7" s="1"/>
  <c r="S9" i="3"/>
  <c r="T36" i="7" s="1"/>
  <c r="N9" i="3"/>
  <c r="O36" i="7" s="1"/>
  <c r="Y9" i="3"/>
  <c r="R9" i="3"/>
  <c r="S36" i="7" s="1"/>
  <c r="K9" i="3"/>
  <c r="L36" i="7" s="1"/>
  <c r="U56" i="3"/>
  <c r="W9" i="3" s="1"/>
  <c r="H36" i="7" l="1"/>
  <c r="H7" i="4"/>
  <c r="J9" i="3"/>
  <c r="K36" i="7" s="1"/>
  <c r="P9" i="3"/>
  <c r="Q36" i="7" s="1"/>
  <c r="U9" i="3"/>
  <c r="V36" i="7" s="1"/>
  <c r="M9" i="3"/>
  <c r="N36" i="7" s="1"/>
  <c r="I9" i="3"/>
  <c r="J36" i="7" s="1"/>
  <c r="O9" i="3"/>
  <c r="P36" i="7" s="1"/>
  <c r="H9" i="3"/>
  <c r="I36" i="7" s="1"/>
  <c r="Z9" i="3"/>
  <c r="J37" i="7" l="1"/>
  <c r="J38" i="7" s="1"/>
  <c r="L41" i="7" s="1"/>
  <c r="L42" i="7" s="1"/>
  <c r="K39" i="7"/>
  <c r="K40" i="7" s="1"/>
  <c r="N7" i="4"/>
  <c r="X7" i="4"/>
  <c r="J7" i="4"/>
  <c r="Z7" i="4"/>
  <c r="I7" i="4"/>
  <c r="I37" i="7"/>
  <c r="I38" i="7" s="1"/>
  <c r="I45" i="7" s="1"/>
  <c r="I9" i="7" s="1"/>
  <c r="H45" i="7"/>
  <c r="H9" i="7" s="1"/>
  <c r="Y7" i="4"/>
  <c r="W7" i="4"/>
  <c r="Q7" i="4"/>
  <c r="L39" i="7"/>
  <c r="L40" i="7" s="1"/>
  <c r="M41" i="7"/>
  <c r="M42" i="7" s="1"/>
  <c r="K37" i="7"/>
  <c r="K38" i="7" s="1"/>
  <c r="L37" i="7"/>
  <c r="R7" i="4"/>
  <c r="T7" i="4"/>
  <c r="O7" i="4"/>
  <c r="S7" i="4"/>
  <c r="G7" i="4"/>
  <c r="M7" i="4"/>
  <c r="H8" i="4"/>
  <c r="U7" i="4"/>
  <c r="K7" i="4"/>
  <c r="V7" i="4"/>
  <c r="L7" i="4"/>
  <c r="P7" i="4"/>
  <c r="AP32" i="7" l="1"/>
  <c r="AP9" i="7"/>
  <c r="I8" i="7"/>
  <c r="V8" i="4"/>
  <c r="J8" i="4"/>
  <c r="L8" i="4"/>
  <c r="S8" i="4"/>
  <c r="M37" i="7"/>
  <c r="Q8" i="4"/>
  <c r="AN32" i="7"/>
  <c r="AN9" i="7"/>
  <c r="H8" i="7"/>
  <c r="Z8" i="4"/>
  <c r="H18" i="4"/>
  <c r="H20" i="4"/>
  <c r="H30" i="4"/>
  <c r="H29" i="4"/>
  <c r="H24" i="4"/>
  <c r="H15" i="4"/>
  <c r="H25" i="4"/>
  <c r="H27" i="4"/>
  <c r="H26" i="4"/>
  <c r="H21" i="4"/>
  <c r="H28" i="4"/>
  <c r="H11" i="4"/>
  <c r="H13" i="4"/>
  <c r="H12" i="4"/>
  <c r="H16" i="4"/>
  <c r="H14" i="4"/>
  <c r="H17" i="4"/>
  <c r="H23" i="4"/>
  <c r="H22" i="4"/>
  <c r="H19" i="4"/>
  <c r="W8" i="4"/>
  <c r="K8" i="4"/>
  <c r="M8" i="4"/>
  <c r="T8" i="4"/>
  <c r="Y8" i="4"/>
  <c r="K41" i="7"/>
  <c r="K42" i="7" s="1"/>
  <c r="K45" i="7" s="1"/>
  <c r="K9" i="7" s="1"/>
  <c r="X8" i="4"/>
  <c r="O8" i="4"/>
  <c r="P8" i="4"/>
  <c r="U8" i="4"/>
  <c r="G8" i="4"/>
  <c r="H5" i="4"/>
  <c r="R8" i="4"/>
  <c r="J39" i="7"/>
  <c r="J40" i="7" s="1"/>
  <c r="J45" i="7" s="1"/>
  <c r="J9" i="7" s="1"/>
  <c r="I8" i="4"/>
  <c r="N8" i="4"/>
  <c r="AT32" i="7" l="1"/>
  <c r="AT9" i="7"/>
  <c r="K8" i="7"/>
  <c r="R28" i="4"/>
  <c r="R16" i="4"/>
  <c r="R15" i="4"/>
  <c r="R29" i="4"/>
  <c r="R27" i="4"/>
  <c r="R24" i="4"/>
  <c r="R12" i="4"/>
  <c r="R11" i="4"/>
  <c r="R22" i="4"/>
  <c r="R21" i="4"/>
  <c r="R25" i="4"/>
  <c r="R30" i="4"/>
  <c r="R17" i="4"/>
  <c r="R20" i="4"/>
  <c r="R26" i="4"/>
  <c r="R13" i="4"/>
  <c r="R23" i="4"/>
  <c r="R18" i="4"/>
  <c r="R14" i="4"/>
  <c r="R19" i="4"/>
  <c r="K28" i="4"/>
  <c r="K12" i="4"/>
  <c r="K15" i="4"/>
  <c r="K22" i="4"/>
  <c r="K25" i="4"/>
  <c r="K24" i="4"/>
  <c r="K27" i="4"/>
  <c r="K11" i="4"/>
  <c r="K18" i="4"/>
  <c r="K21" i="4"/>
  <c r="K23" i="4"/>
  <c r="K14" i="4"/>
  <c r="K19" i="4"/>
  <c r="K29" i="4"/>
  <c r="K20" i="4"/>
  <c r="K30" i="4"/>
  <c r="K17" i="4"/>
  <c r="K13" i="4"/>
  <c r="K16" i="4"/>
  <c r="K26" i="4"/>
  <c r="I14" i="4"/>
  <c r="I29" i="4"/>
  <c r="I20" i="4"/>
  <c r="I30" i="4"/>
  <c r="I17" i="4"/>
  <c r="I16" i="4"/>
  <c r="I19" i="4"/>
  <c r="I26" i="4"/>
  <c r="I13" i="4"/>
  <c r="I23" i="4"/>
  <c r="I28" i="4"/>
  <c r="I15" i="4"/>
  <c r="I25" i="4"/>
  <c r="I24" i="4"/>
  <c r="I11" i="4"/>
  <c r="I21" i="4"/>
  <c r="I12" i="4"/>
  <c r="I22" i="4"/>
  <c r="I27" i="4"/>
  <c r="I18" i="4"/>
  <c r="U24" i="4"/>
  <c r="U27" i="4"/>
  <c r="U11" i="4"/>
  <c r="U18" i="4"/>
  <c r="U21" i="4"/>
  <c r="U28" i="4"/>
  <c r="U12" i="4"/>
  <c r="U15" i="4"/>
  <c r="U22" i="4"/>
  <c r="U25" i="4"/>
  <c r="U16" i="4"/>
  <c r="U26" i="4"/>
  <c r="U13" i="4"/>
  <c r="U20" i="4"/>
  <c r="U30" i="4"/>
  <c r="U17" i="4"/>
  <c r="U19" i="4"/>
  <c r="U29" i="4"/>
  <c r="U14" i="4"/>
  <c r="U23" i="4"/>
  <c r="O28" i="4"/>
  <c r="O12" i="4"/>
  <c r="O15" i="4"/>
  <c r="O22" i="4"/>
  <c r="O25" i="4"/>
  <c r="O24" i="4"/>
  <c r="O27" i="4"/>
  <c r="O11" i="4"/>
  <c r="O18" i="4"/>
  <c r="O21" i="4"/>
  <c r="O20" i="4"/>
  <c r="O30" i="4"/>
  <c r="O17" i="4"/>
  <c r="O16" i="4"/>
  <c r="O26" i="4"/>
  <c r="O13" i="4"/>
  <c r="O23" i="4"/>
  <c r="O14" i="4"/>
  <c r="O19" i="4"/>
  <c r="O29" i="4"/>
  <c r="Q30" i="4"/>
  <c r="Q17" i="4"/>
  <c r="Q24" i="4"/>
  <c r="Q29" i="4"/>
  <c r="Q26" i="4"/>
  <c r="Q27" i="4"/>
  <c r="Q15" i="4"/>
  <c r="Q14" i="4"/>
  <c r="Q21" i="4"/>
  <c r="Q18" i="4"/>
  <c r="Q19" i="4"/>
  <c r="Q25" i="4"/>
  <c r="Q23" i="4"/>
  <c r="Q11" i="4"/>
  <c r="Q12" i="4"/>
  <c r="Q22" i="4"/>
  <c r="Q20" i="4"/>
  <c r="Q16" i="4"/>
  <c r="Q13" i="4"/>
  <c r="Q28" i="4"/>
  <c r="S26" i="4"/>
  <c r="S29" i="4"/>
  <c r="S13" i="4"/>
  <c r="S16" i="4"/>
  <c r="S19" i="4"/>
  <c r="S30" i="4"/>
  <c r="S14" i="4"/>
  <c r="S17" i="4"/>
  <c r="S20" i="4"/>
  <c r="S23" i="4"/>
  <c r="S21" i="4"/>
  <c r="S27" i="4"/>
  <c r="S25" i="4"/>
  <c r="S12" i="4"/>
  <c r="S18" i="4"/>
  <c r="S24" i="4"/>
  <c r="S11" i="4"/>
  <c r="S28" i="4"/>
  <c r="S15" i="4"/>
  <c r="S22" i="4"/>
  <c r="J27" i="4"/>
  <c r="J11" i="4"/>
  <c r="J16" i="4"/>
  <c r="J21" i="4"/>
  <c r="J26" i="4"/>
  <c r="J23" i="4"/>
  <c r="J28" i="4"/>
  <c r="J12" i="4"/>
  <c r="J17" i="4"/>
  <c r="J22" i="4"/>
  <c r="J24" i="4"/>
  <c r="J13" i="4"/>
  <c r="J20" i="4"/>
  <c r="J30" i="4"/>
  <c r="J19" i="4"/>
  <c r="J29" i="4"/>
  <c r="J18" i="4"/>
  <c r="J15" i="4"/>
  <c r="J25" i="4"/>
  <c r="J14" i="4"/>
  <c r="T22" i="4"/>
  <c r="T12" i="4"/>
  <c r="T20" i="4"/>
  <c r="T13" i="4"/>
  <c r="T14" i="4"/>
  <c r="T30" i="4"/>
  <c r="T16" i="4"/>
  <c r="T27" i="4"/>
  <c r="T15" i="4"/>
  <c r="T18" i="4"/>
  <c r="T21" i="4"/>
  <c r="T28" i="4"/>
  <c r="T17" i="4"/>
  <c r="T11" i="4"/>
  <c r="T25" i="4"/>
  <c r="T19" i="4"/>
  <c r="T23" i="4"/>
  <c r="T24" i="4"/>
  <c r="T26" i="4"/>
  <c r="T29" i="4"/>
  <c r="Z24" i="4"/>
  <c r="Z27" i="4"/>
  <c r="Z11" i="4"/>
  <c r="Z18" i="4"/>
  <c r="Z21" i="4"/>
  <c r="Z28" i="4"/>
  <c r="Z12" i="4"/>
  <c r="Z15" i="4"/>
  <c r="Z22" i="4"/>
  <c r="Z25" i="4"/>
  <c r="Z19" i="4"/>
  <c r="Z29" i="4"/>
  <c r="Z23" i="4"/>
  <c r="Z14" i="4"/>
  <c r="Z16" i="4"/>
  <c r="Z26" i="4"/>
  <c r="Z13" i="4"/>
  <c r="Z30" i="4"/>
  <c r="Z17" i="4"/>
  <c r="Z20" i="4"/>
  <c r="J8" i="7"/>
  <c r="AR32" i="7"/>
  <c r="AR9" i="7"/>
  <c r="Y24" i="4"/>
  <c r="Y27" i="4"/>
  <c r="Y11" i="4"/>
  <c r="Y18" i="4"/>
  <c r="Y21" i="4"/>
  <c r="Y29" i="4"/>
  <c r="Y13" i="4"/>
  <c r="Y23" i="4"/>
  <c r="Y22" i="4"/>
  <c r="Y25" i="4"/>
  <c r="Y17" i="4"/>
  <c r="Y19" i="4"/>
  <c r="Y12" i="4"/>
  <c r="Y20" i="4"/>
  <c r="Y14" i="4"/>
  <c r="Y16" i="4"/>
  <c r="Y26" i="4"/>
  <c r="Y28" i="4"/>
  <c r="Y15" i="4"/>
  <c r="Y30" i="4"/>
  <c r="M26" i="4"/>
  <c r="M29" i="4"/>
  <c r="M13" i="4"/>
  <c r="M16" i="4"/>
  <c r="M19" i="4"/>
  <c r="M30" i="4"/>
  <c r="M14" i="4"/>
  <c r="M17" i="4"/>
  <c r="M20" i="4"/>
  <c r="M23" i="4"/>
  <c r="M18" i="4"/>
  <c r="M21" i="4"/>
  <c r="M24" i="4"/>
  <c r="M27" i="4"/>
  <c r="M11" i="4"/>
  <c r="M28" i="4"/>
  <c r="M12" i="4"/>
  <c r="M22" i="4"/>
  <c r="M15" i="4"/>
  <c r="M25" i="4"/>
  <c r="W24" i="4"/>
  <c r="W27" i="4"/>
  <c r="W11" i="4"/>
  <c r="W18" i="4"/>
  <c r="W21" i="4"/>
  <c r="W28" i="4"/>
  <c r="W12" i="4"/>
  <c r="W15" i="4"/>
  <c r="W22" i="4"/>
  <c r="W25" i="4"/>
  <c r="W19" i="4"/>
  <c r="W29" i="4"/>
  <c r="W23" i="4"/>
  <c r="W14" i="4"/>
  <c r="W16" i="4"/>
  <c r="W26" i="4"/>
  <c r="W13" i="4"/>
  <c r="W17" i="4"/>
  <c r="W20" i="4"/>
  <c r="W30" i="4"/>
  <c r="N37" i="7"/>
  <c r="N23" i="4"/>
  <c r="N28" i="4"/>
  <c r="N12" i="4"/>
  <c r="N17" i="4"/>
  <c r="N22" i="4"/>
  <c r="N27" i="4"/>
  <c r="N11" i="4"/>
  <c r="N16" i="4"/>
  <c r="N21" i="4"/>
  <c r="N26" i="4"/>
  <c r="N15" i="4"/>
  <c r="N25" i="4"/>
  <c r="N14" i="4"/>
  <c r="N19" i="4"/>
  <c r="N29" i="4"/>
  <c r="N18" i="4"/>
  <c r="N20" i="4"/>
  <c r="N30" i="4"/>
  <c r="N24" i="4"/>
  <c r="N13" i="4"/>
  <c r="G15" i="4"/>
  <c r="G22" i="4"/>
  <c r="G14" i="4"/>
  <c r="F14" i="4" s="1"/>
  <c r="G27" i="4"/>
  <c r="G11" i="4"/>
  <c r="G21" i="4"/>
  <c r="G24" i="4"/>
  <c r="G25" i="4"/>
  <c r="G23" i="4"/>
  <c r="G13" i="4"/>
  <c r="G29" i="4"/>
  <c r="G19" i="4"/>
  <c r="G30" i="4"/>
  <c r="G12" i="4"/>
  <c r="G18" i="4"/>
  <c r="G26" i="4"/>
  <c r="G28" i="4"/>
  <c r="G16" i="4"/>
  <c r="G17" i="4"/>
  <c r="G20" i="4"/>
  <c r="P29" i="4"/>
  <c r="P13" i="4"/>
  <c r="P18" i="4"/>
  <c r="P19" i="4"/>
  <c r="P24" i="4"/>
  <c r="P25" i="4"/>
  <c r="P30" i="4"/>
  <c r="P14" i="4"/>
  <c r="P15" i="4"/>
  <c r="P20" i="4"/>
  <c r="P26" i="4"/>
  <c r="P11" i="4"/>
  <c r="P22" i="4"/>
  <c r="P28" i="4"/>
  <c r="P21" i="4"/>
  <c r="P27" i="4"/>
  <c r="P16" i="4"/>
  <c r="P17" i="4"/>
  <c r="P23" i="4"/>
  <c r="P12" i="4"/>
  <c r="X27" i="4"/>
  <c r="X11" i="4"/>
  <c r="X16" i="4"/>
  <c r="X21" i="4"/>
  <c r="X26" i="4"/>
  <c r="X23" i="4"/>
  <c r="X28" i="4"/>
  <c r="X12" i="4"/>
  <c r="X17" i="4"/>
  <c r="X22" i="4"/>
  <c r="X19" i="4"/>
  <c r="X29" i="4"/>
  <c r="X18" i="4"/>
  <c r="X15" i="4"/>
  <c r="X25" i="4"/>
  <c r="X14" i="4"/>
  <c r="X24" i="4"/>
  <c r="X13" i="4"/>
  <c r="X20" i="4"/>
  <c r="X30" i="4"/>
  <c r="H31" i="4"/>
  <c r="AN8" i="7"/>
  <c r="L27" i="4"/>
  <c r="L11" i="4"/>
  <c r="L16" i="4"/>
  <c r="L21" i="4"/>
  <c r="L26" i="4"/>
  <c r="L23" i="4"/>
  <c r="L28" i="4"/>
  <c r="L12" i="4"/>
  <c r="L17" i="4"/>
  <c r="L22" i="4"/>
  <c r="L24" i="4"/>
  <c r="L13" i="4"/>
  <c r="L20" i="4"/>
  <c r="L30" i="4"/>
  <c r="L19" i="4"/>
  <c r="L29" i="4"/>
  <c r="L18" i="4"/>
  <c r="L15" i="4"/>
  <c r="L25" i="4"/>
  <c r="L14" i="4"/>
  <c r="V29" i="4"/>
  <c r="V13" i="4"/>
  <c r="V18" i="4"/>
  <c r="V19" i="4"/>
  <c r="V24" i="4"/>
  <c r="V25" i="4"/>
  <c r="V30" i="4"/>
  <c r="V14" i="4"/>
  <c r="V15" i="4"/>
  <c r="V20" i="4"/>
  <c r="V26" i="4"/>
  <c r="V11" i="4"/>
  <c r="V22" i="4"/>
  <c r="V28" i="4"/>
  <c r="V21" i="4"/>
  <c r="V27" i="4"/>
  <c r="V16" i="4"/>
  <c r="V17" i="4"/>
  <c r="V23" i="4"/>
  <c r="V12" i="4"/>
  <c r="AP8" i="7"/>
  <c r="F24" i="4" l="1"/>
  <c r="O31" i="4"/>
  <c r="R31" i="4"/>
  <c r="X31" i="4"/>
  <c r="F16" i="4"/>
  <c r="F12" i="4"/>
  <c r="F13" i="4"/>
  <c r="F21" i="4"/>
  <c r="F22" i="4"/>
  <c r="W31" i="4"/>
  <c r="M31" i="4"/>
  <c r="Y31" i="4"/>
  <c r="AR8" i="7"/>
  <c r="T31" i="4"/>
  <c r="U31" i="4"/>
  <c r="I31" i="4"/>
  <c r="F17" i="4"/>
  <c r="F29" i="4"/>
  <c r="Z31" i="4"/>
  <c r="K31" i="4"/>
  <c r="V31" i="4"/>
  <c r="F28" i="4"/>
  <c r="F30" i="4"/>
  <c r="F23" i="4"/>
  <c r="G31" i="4"/>
  <c r="F11" i="4"/>
  <c r="F15" i="4"/>
  <c r="J31" i="4"/>
  <c r="Q31" i="4"/>
  <c r="AT8" i="7"/>
  <c r="F18" i="4"/>
  <c r="N31" i="4"/>
  <c r="L31" i="4"/>
  <c r="P31" i="4"/>
  <c r="F20" i="4"/>
  <c r="F26" i="4"/>
  <c r="F19" i="4"/>
  <c r="F25" i="4"/>
  <c r="F27" i="4"/>
  <c r="O37" i="7"/>
  <c r="S31" i="4"/>
  <c r="P37" i="7" l="1"/>
  <c r="F33" i="4"/>
  <c r="F47" i="4" l="1"/>
  <c r="F46" i="4"/>
  <c r="F42" i="4"/>
  <c r="F38" i="4"/>
  <c r="F50" i="4"/>
  <c r="F51" i="4"/>
  <c r="F39" i="4"/>
  <c r="F48" i="4"/>
  <c r="F37" i="4"/>
  <c r="F40" i="4"/>
  <c r="F53" i="4"/>
  <c r="F49" i="4"/>
  <c r="F44" i="4"/>
  <c r="F36" i="4"/>
  <c r="F52" i="4"/>
  <c r="F35" i="4"/>
  <c r="F54" i="4"/>
  <c r="F43" i="4"/>
  <c r="F41" i="4"/>
  <c r="F45" i="4"/>
  <c r="Q37" i="7"/>
  <c r="J45" i="4" l="1"/>
  <c r="H45" i="4"/>
  <c r="M45" i="4"/>
  <c r="U45" i="4"/>
  <c r="S45" i="4"/>
  <c r="N45" i="4"/>
  <c r="L45" i="4"/>
  <c r="T45" i="4"/>
  <c r="Y45" i="4"/>
  <c r="W45" i="4"/>
  <c r="Z45" i="4"/>
  <c r="K45" i="4"/>
  <c r="Q45" i="4"/>
  <c r="I45" i="4"/>
  <c r="O45" i="4"/>
  <c r="R45" i="4"/>
  <c r="X45" i="4"/>
  <c r="P45" i="4"/>
  <c r="V45" i="4"/>
  <c r="G45" i="4"/>
  <c r="O35" i="4"/>
  <c r="U35" i="4"/>
  <c r="G35" i="4"/>
  <c r="M35" i="4"/>
  <c r="I35" i="4"/>
  <c r="T35" i="4"/>
  <c r="N35" i="4"/>
  <c r="L35" i="4"/>
  <c r="R35" i="4"/>
  <c r="Y35" i="4"/>
  <c r="J35" i="4"/>
  <c r="X35" i="4"/>
  <c r="H35" i="4"/>
  <c r="V35" i="4"/>
  <c r="S35" i="4"/>
  <c r="W35" i="4"/>
  <c r="Z35" i="4"/>
  <c r="K35" i="4"/>
  <c r="P35" i="4"/>
  <c r="Q35" i="4"/>
  <c r="M49" i="4"/>
  <c r="K49" i="4"/>
  <c r="Z49" i="4"/>
  <c r="X49" i="4"/>
  <c r="T49" i="4"/>
  <c r="R49" i="4"/>
  <c r="Y49" i="4"/>
  <c r="W49" i="4"/>
  <c r="S49" i="4"/>
  <c r="O49" i="4"/>
  <c r="J49" i="4"/>
  <c r="P49" i="4"/>
  <c r="I49" i="4"/>
  <c r="N49" i="4"/>
  <c r="Q49" i="4"/>
  <c r="U49" i="4"/>
  <c r="V49" i="4"/>
  <c r="H49" i="4"/>
  <c r="L49" i="4"/>
  <c r="G49" i="4"/>
  <c r="J48" i="4"/>
  <c r="L48" i="4"/>
  <c r="S48" i="4"/>
  <c r="U48" i="4"/>
  <c r="Q48" i="4"/>
  <c r="X48" i="4"/>
  <c r="V48" i="4"/>
  <c r="O48" i="4"/>
  <c r="G48" i="4"/>
  <c r="T48" i="4"/>
  <c r="H48" i="4"/>
  <c r="M48" i="4"/>
  <c r="W48" i="4"/>
  <c r="P48" i="4"/>
  <c r="Y48" i="4"/>
  <c r="R48" i="4"/>
  <c r="K48" i="4"/>
  <c r="N48" i="4"/>
  <c r="Z48" i="4"/>
  <c r="I48" i="4"/>
  <c r="V38" i="4"/>
  <c r="P38" i="4"/>
  <c r="O38" i="4"/>
  <c r="Z38" i="4"/>
  <c r="H38" i="4"/>
  <c r="T38" i="4"/>
  <c r="G38" i="4"/>
  <c r="N38" i="4"/>
  <c r="J38" i="4"/>
  <c r="S38" i="4"/>
  <c r="Y38" i="4"/>
  <c r="X38" i="4"/>
  <c r="Q38" i="4"/>
  <c r="W38" i="4"/>
  <c r="U38" i="4"/>
  <c r="I38" i="4"/>
  <c r="L38" i="4"/>
  <c r="K38" i="4"/>
  <c r="R38" i="4"/>
  <c r="M38" i="4"/>
  <c r="N41" i="4"/>
  <c r="J41" i="4"/>
  <c r="M41" i="4"/>
  <c r="U41" i="4"/>
  <c r="S41" i="4"/>
  <c r="V41" i="4"/>
  <c r="R41" i="4"/>
  <c r="L41" i="4"/>
  <c r="Y41" i="4"/>
  <c r="W41" i="4"/>
  <c r="H41" i="4"/>
  <c r="X41" i="4"/>
  <c r="T41" i="4"/>
  <c r="Q41" i="4"/>
  <c r="K41" i="4"/>
  <c r="P41" i="4"/>
  <c r="O41" i="4"/>
  <c r="I41" i="4"/>
  <c r="Z41" i="4"/>
  <c r="G41" i="4"/>
  <c r="J53" i="4"/>
  <c r="H53" i="4"/>
  <c r="M53" i="4"/>
  <c r="U53" i="4"/>
  <c r="S53" i="4"/>
  <c r="N53" i="4"/>
  <c r="L53" i="4"/>
  <c r="T53" i="4"/>
  <c r="Y53" i="4"/>
  <c r="W53" i="4"/>
  <c r="R53" i="4"/>
  <c r="X53" i="4"/>
  <c r="P53" i="4"/>
  <c r="V53" i="4"/>
  <c r="G53" i="4"/>
  <c r="Z53" i="4"/>
  <c r="K53" i="4"/>
  <c r="Q53" i="4"/>
  <c r="I53" i="4"/>
  <c r="O53" i="4"/>
  <c r="N42" i="4"/>
  <c r="J42" i="4"/>
  <c r="M42" i="4"/>
  <c r="U42" i="4"/>
  <c r="S42" i="4"/>
  <c r="V42" i="4"/>
  <c r="R42" i="4"/>
  <c r="L42" i="4"/>
  <c r="Y42" i="4"/>
  <c r="W42" i="4"/>
  <c r="X42" i="4"/>
  <c r="K42" i="4"/>
  <c r="Q42" i="4"/>
  <c r="I42" i="4"/>
  <c r="O42" i="4"/>
  <c r="H42" i="4"/>
  <c r="T42" i="4"/>
  <c r="Z42" i="4"/>
  <c r="P42" i="4"/>
  <c r="G42" i="4"/>
  <c r="L52" i="4"/>
  <c r="P52" i="4"/>
  <c r="S52" i="4"/>
  <c r="W52" i="4"/>
  <c r="Z52" i="4"/>
  <c r="G52" i="4"/>
  <c r="Y52" i="4"/>
  <c r="R52" i="4"/>
  <c r="X52" i="4"/>
  <c r="J52" i="4"/>
  <c r="Q52" i="4"/>
  <c r="T52" i="4"/>
  <c r="M52" i="4"/>
  <c r="K52" i="4"/>
  <c r="O52" i="4"/>
  <c r="V52" i="4"/>
  <c r="U52" i="4"/>
  <c r="I52" i="4"/>
  <c r="N52" i="4"/>
  <c r="H52" i="4"/>
  <c r="V39" i="4"/>
  <c r="P39" i="4"/>
  <c r="L39" i="4"/>
  <c r="O39" i="4"/>
  <c r="W39" i="4"/>
  <c r="N39" i="4"/>
  <c r="J39" i="4"/>
  <c r="Z39" i="4"/>
  <c r="U39" i="4"/>
  <c r="S39" i="4"/>
  <c r="I39" i="4"/>
  <c r="R39" i="4"/>
  <c r="Q39" i="4"/>
  <c r="H39" i="4"/>
  <c r="T39" i="4"/>
  <c r="Y39" i="4"/>
  <c r="G39" i="4"/>
  <c r="X39" i="4"/>
  <c r="K39" i="4"/>
  <c r="M39" i="4"/>
  <c r="R37" i="7"/>
  <c r="J43" i="4"/>
  <c r="H43" i="4"/>
  <c r="M43" i="4"/>
  <c r="U43" i="4"/>
  <c r="S43" i="4"/>
  <c r="R43" i="4"/>
  <c r="N43" i="4"/>
  <c r="G43" i="4"/>
  <c r="Y43" i="4"/>
  <c r="W43" i="4"/>
  <c r="P43" i="4"/>
  <c r="K43" i="4"/>
  <c r="Q43" i="4"/>
  <c r="X43" i="4"/>
  <c r="O43" i="4"/>
  <c r="Z43" i="4"/>
  <c r="L43" i="4"/>
  <c r="V43" i="4"/>
  <c r="T43" i="4"/>
  <c r="I43" i="4"/>
  <c r="Y36" i="4"/>
  <c r="P36" i="4"/>
  <c r="I36" i="4"/>
  <c r="Q36" i="4"/>
  <c r="U36" i="4"/>
  <c r="N36" i="4"/>
  <c r="Z36" i="4"/>
  <c r="S36" i="4"/>
  <c r="O36" i="4"/>
  <c r="X36" i="4"/>
  <c r="T36" i="4"/>
  <c r="V36" i="4"/>
  <c r="J36" i="4"/>
  <c r="L36" i="4"/>
  <c r="H36" i="4"/>
  <c r="K36" i="4"/>
  <c r="G36" i="4"/>
  <c r="R36" i="4"/>
  <c r="W36" i="4"/>
  <c r="M36" i="4"/>
  <c r="J40" i="4"/>
  <c r="R40" i="4"/>
  <c r="O40" i="4"/>
  <c r="S40" i="4"/>
  <c r="P40" i="4"/>
  <c r="T40" i="4"/>
  <c r="U40" i="4"/>
  <c r="V40" i="4"/>
  <c r="L40" i="4"/>
  <c r="W40" i="4"/>
  <c r="M40" i="4"/>
  <c r="H40" i="4"/>
  <c r="Z40" i="4"/>
  <c r="Q40" i="4"/>
  <c r="I40" i="4"/>
  <c r="G40" i="4"/>
  <c r="N40" i="4"/>
  <c r="K40" i="4"/>
  <c r="X40" i="4"/>
  <c r="Y40" i="4"/>
  <c r="H51" i="4"/>
  <c r="Y51" i="4"/>
  <c r="I51" i="4"/>
  <c r="Q51" i="4"/>
  <c r="S51" i="4"/>
  <c r="J51" i="4"/>
  <c r="L51" i="4"/>
  <c r="T51" i="4"/>
  <c r="U51" i="4"/>
  <c r="W51" i="4"/>
  <c r="N51" i="4"/>
  <c r="X51" i="4"/>
  <c r="P51" i="4"/>
  <c r="R51" i="4"/>
  <c r="G51" i="4"/>
  <c r="V51" i="4"/>
  <c r="K51" i="4"/>
  <c r="M51" i="4"/>
  <c r="Z51" i="4"/>
  <c r="O51" i="4"/>
  <c r="J46" i="4"/>
  <c r="H46" i="4"/>
  <c r="M46" i="4"/>
  <c r="U46" i="4"/>
  <c r="S46" i="4"/>
  <c r="N46" i="4"/>
  <c r="L46" i="4"/>
  <c r="T46" i="4"/>
  <c r="Y46" i="4"/>
  <c r="W46" i="4"/>
  <c r="Z46" i="4"/>
  <c r="K46" i="4"/>
  <c r="Q46" i="4"/>
  <c r="I46" i="4"/>
  <c r="O46" i="4"/>
  <c r="R46" i="4"/>
  <c r="X46" i="4"/>
  <c r="P46" i="4"/>
  <c r="G46" i="4"/>
  <c r="V46" i="4"/>
  <c r="J54" i="4"/>
  <c r="H54" i="4"/>
  <c r="M54" i="4"/>
  <c r="U54" i="4"/>
  <c r="S54" i="4"/>
  <c r="N54" i="4"/>
  <c r="L54" i="4"/>
  <c r="T54" i="4"/>
  <c r="Y54" i="4"/>
  <c r="W54" i="4"/>
  <c r="Z54" i="4"/>
  <c r="K54" i="4"/>
  <c r="Q54" i="4"/>
  <c r="I54" i="4"/>
  <c r="O54" i="4"/>
  <c r="R54" i="4"/>
  <c r="X54" i="4"/>
  <c r="P54" i="4"/>
  <c r="V54" i="4"/>
  <c r="G54" i="4"/>
  <c r="T44" i="4"/>
  <c r="O44" i="4"/>
  <c r="U44" i="4"/>
  <c r="X44" i="4"/>
  <c r="W44" i="4"/>
  <c r="L44" i="4"/>
  <c r="I44" i="4"/>
  <c r="Q44" i="4"/>
  <c r="V44" i="4"/>
  <c r="K44" i="4"/>
  <c r="J44" i="4"/>
  <c r="M44" i="4"/>
  <c r="R44" i="4"/>
  <c r="G44" i="4"/>
  <c r="Y44" i="4"/>
  <c r="Z44" i="4"/>
  <c r="H44" i="4"/>
  <c r="S44" i="4"/>
  <c r="P44" i="4"/>
  <c r="N44" i="4"/>
  <c r="J37" i="4"/>
  <c r="P37" i="4"/>
  <c r="K37" i="4"/>
  <c r="Y37" i="4"/>
  <c r="Q37" i="4"/>
  <c r="R37" i="4"/>
  <c r="X37" i="4"/>
  <c r="N37" i="4"/>
  <c r="V37" i="4"/>
  <c r="W37" i="4"/>
  <c r="Z37" i="4"/>
  <c r="I37" i="4"/>
  <c r="G37" i="4"/>
  <c r="H37" i="4"/>
  <c r="T37" i="4"/>
  <c r="U37" i="4"/>
  <c r="L37" i="4"/>
  <c r="M37" i="4"/>
  <c r="S37" i="4"/>
  <c r="O37" i="4"/>
  <c r="O50" i="4"/>
  <c r="J50" i="4"/>
  <c r="G50" i="4"/>
  <c r="Q50" i="4"/>
  <c r="T50" i="4"/>
  <c r="K50" i="4"/>
  <c r="P50" i="4"/>
  <c r="L50" i="4"/>
  <c r="I50" i="4"/>
  <c r="Y50" i="4"/>
  <c r="N50" i="4"/>
  <c r="M50" i="4"/>
  <c r="R50" i="4"/>
  <c r="X50" i="4"/>
  <c r="H50" i="4"/>
  <c r="W50" i="4"/>
  <c r="V50" i="4"/>
  <c r="U50" i="4"/>
  <c r="Z50" i="4"/>
  <c r="S50" i="4"/>
  <c r="L47" i="4"/>
  <c r="I47" i="4"/>
  <c r="Q47" i="4"/>
  <c r="R47" i="4"/>
  <c r="V47" i="4"/>
  <c r="P47" i="4"/>
  <c r="K47" i="4"/>
  <c r="O47" i="4"/>
  <c r="W47" i="4"/>
  <c r="T47" i="4"/>
  <c r="N47" i="4"/>
  <c r="H47" i="4"/>
  <c r="M47" i="4"/>
  <c r="S47" i="4"/>
  <c r="Y47" i="4"/>
  <c r="Z47" i="4"/>
  <c r="J47" i="4"/>
  <c r="G47" i="4"/>
  <c r="U47" i="4"/>
  <c r="X47" i="4"/>
  <c r="Q55" i="4" l="1"/>
  <c r="W55" i="4"/>
  <c r="X55" i="4"/>
  <c r="L55" i="4"/>
  <c r="M55" i="4"/>
  <c r="P55" i="4"/>
  <c r="S55" i="4"/>
  <c r="J55" i="4"/>
  <c r="N55" i="4"/>
  <c r="G55" i="4"/>
  <c r="S37" i="7"/>
  <c r="K55" i="4"/>
  <c r="V55" i="4"/>
  <c r="Y55" i="4"/>
  <c r="T55" i="4"/>
  <c r="U55" i="4"/>
  <c r="Z55" i="4"/>
  <c r="H55" i="4"/>
  <c r="R55" i="4"/>
  <c r="I55" i="4"/>
  <c r="O55" i="4"/>
  <c r="L78" i="4" l="1"/>
  <c r="L62" i="4"/>
  <c r="L65" i="4"/>
  <c r="L68" i="4"/>
  <c r="L79" i="4"/>
  <c r="L74" i="4"/>
  <c r="L77" i="4"/>
  <c r="L61" i="4"/>
  <c r="L64" i="4"/>
  <c r="L75" i="4"/>
  <c r="L73" i="4"/>
  <c r="L60" i="4"/>
  <c r="L63" i="4"/>
  <c r="L69" i="4"/>
  <c r="L34" i="4"/>
  <c r="L70" i="4"/>
  <c r="L76" i="4"/>
  <c r="L71" i="4"/>
  <c r="L66" i="4"/>
  <c r="L72" i="4"/>
  <c r="L67" i="4"/>
  <c r="S65" i="4"/>
  <c r="S78" i="4"/>
  <c r="S72" i="4"/>
  <c r="S68" i="4"/>
  <c r="S62" i="4"/>
  <c r="S64" i="4"/>
  <c r="S66" i="4"/>
  <c r="S79" i="4"/>
  <c r="S60" i="4"/>
  <c r="S76" i="4"/>
  <c r="S63" i="4"/>
  <c r="S71" i="4"/>
  <c r="S70" i="4"/>
  <c r="S69" i="4"/>
  <c r="S61" i="4"/>
  <c r="S74" i="4"/>
  <c r="S73" i="4"/>
  <c r="S67" i="4"/>
  <c r="S34" i="4"/>
  <c r="S77" i="4"/>
  <c r="S75" i="4"/>
  <c r="X60" i="4"/>
  <c r="X65" i="4"/>
  <c r="X69" i="4"/>
  <c r="X78" i="4"/>
  <c r="X63" i="4"/>
  <c r="X76" i="4"/>
  <c r="X61" i="4"/>
  <c r="X70" i="4"/>
  <c r="X74" i="4"/>
  <c r="X79" i="4"/>
  <c r="X72" i="4"/>
  <c r="X66" i="4"/>
  <c r="X75" i="4"/>
  <c r="X68" i="4"/>
  <c r="X62" i="4"/>
  <c r="X77" i="4"/>
  <c r="X71" i="4"/>
  <c r="X34" i="4"/>
  <c r="X67" i="4"/>
  <c r="X64" i="4"/>
  <c r="X73" i="4"/>
  <c r="T37" i="7"/>
  <c r="Y64" i="4"/>
  <c r="Y75" i="4"/>
  <c r="Y78" i="4"/>
  <c r="Y62" i="4"/>
  <c r="Y65" i="4"/>
  <c r="Y76" i="4"/>
  <c r="Y60" i="4"/>
  <c r="Y71" i="4"/>
  <c r="Y74" i="4"/>
  <c r="Y77" i="4"/>
  <c r="Y61" i="4"/>
  <c r="Y34" i="4"/>
  <c r="Y70" i="4"/>
  <c r="Y79" i="4"/>
  <c r="Y66" i="4"/>
  <c r="Y72" i="4"/>
  <c r="Y67" i="4"/>
  <c r="Y73" i="4"/>
  <c r="Y69" i="4"/>
  <c r="Y68" i="4"/>
  <c r="Y63" i="4"/>
  <c r="P79" i="4"/>
  <c r="P60" i="4"/>
  <c r="P65" i="4"/>
  <c r="P78" i="4"/>
  <c r="P73" i="4"/>
  <c r="P71" i="4"/>
  <c r="P77" i="4"/>
  <c r="P61" i="4"/>
  <c r="P70" i="4"/>
  <c r="P76" i="4"/>
  <c r="P74" i="4"/>
  <c r="P34" i="4"/>
  <c r="P68" i="4"/>
  <c r="P64" i="4"/>
  <c r="P75" i="4"/>
  <c r="P67" i="4"/>
  <c r="P69" i="4"/>
  <c r="P66" i="4"/>
  <c r="P72" i="4"/>
  <c r="P62" i="4"/>
  <c r="P63" i="4"/>
  <c r="R70" i="4"/>
  <c r="R75" i="4"/>
  <c r="R72" i="4"/>
  <c r="R74" i="4"/>
  <c r="R65" i="4"/>
  <c r="R66" i="4"/>
  <c r="R79" i="4"/>
  <c r="R63" i="4"/>
  <c r="R73" i="4"/>
  <c r="R60" i="4"/>
  <c r="R34" i="4"/>
  <c r="R78" i="4"/>
  <c r="R68" i="4"/>
  <c r="R64" i="4"/>
  <c r="R62" i="4"/>
  <c r="R77" i="4"/>
  <c r="R69" i="4"/>
  <c r="R67" i="4"/>
  <c r="R71" i="4"/>
  <c r="R76" i="4"/>
  <c r="R61" i="4"/>
  <c r="T68" i="4"/>
  <c r="T73" i="4"/>
  <c r="T74" i="4"/>
  <c r="T79" i="4"/>
  <c r="T63" i="4"/>
  <c r="T72" i="4"/>
  <c r="T77" i="4"/>
  <c r="T61" i="4"/>
  <c r="T78" i="4"/>
  <c r="T62" i="4"/>
  <c r="T67" i="4"/>
  <c r="T76" i="4"/>
  <c r="T65" i="4"/>
  <c r="T71" i="4"/>
  <c r="T64" i="4"/>
  <c r="T34" i="4"/>
  <c r="T75" i="4"/>
  <c r="T60" i="4"/>
  <c r="T66" i="4"/>
  <c r="T69" i="4"/>
  <c r="T70" i="4"/>
  <c r="J65" i="4"/>
  <c r="J74" i="4"/>
  <c r="J79" i="4"/>
  <c r="J63" i="4"/>
  <c r="J64" i="4"/>
  <c r="J77" i="4"/>
  <c r="J61" i="4"/>
  <c r="J70" i="4"/>
  <c r="J75" i="4"/>
  <c r="J76" i="4"/>
  <c r="J60" i="4"/>
  <c r="J34" i="4"/>
  <c r="J71" i="4"/>
  <c r="J78" i="4"/>
  <c r="J67" i="4"/>
  <c r="J73" i="4"/>
  <c r="J66" i="4"/>
  <c r="J72" i="4"/>
  <c r="J69" i="4"/>
  <c r="J62" i="4"/>
  <c r="J68" i="4"/>
  <c r="H76" i="4"/>
  <c r="H60" i="4"/>
  <c r="H79" i="4"/>
  <c r="H63" i="4"/>
  <c r="H66" i="4"/>
  <c r="H73" i="4"/>
  <c r="H68" i="4"/>
  <c r="H71" i="4"/>
  <c r="H77" i="4"/>
  <c r="H64" i="4"/>
  <c r="H70" i="4"/>
  <c r="H65" i="4"/>
  <c r="H74" i="4"/>
  <c r="H67" i="4"/>
  <c r="H69" i="4"/>
  <c r="H75" i="4"/>
  <c r="H62" i="4"/>
  <c r="H34" i="4"/>
  <c r="H61" i="4"/>
  <c r="H72" i="4"/>
  <c r="H78" i="4"/>
  <c r="O77" i="4"/>
  <c r="O61" i="4"/>
  <c r="O70" i="4"/>
  <c r="O75" i="4"/>
  <c r="O76" i="4"/>
  <c r="O73" i="4"/>
  <c r="O34" i="4"/>
  <c r="O66" i="4"/>
  <c r="O71" i="4"/>
  <c r="O72" i="4"/>
  <c r="O69" i="4"/>
  <c r="O62" i="4"/>
  <c r="O68" i="4"/>
  <c r="O65" i="4"/>
  <c r="O79" i="4"/>
  <c r="O64" i="4"/>
  <c r="O78" i="4"/>
  <c r="O67" i="4"/>
  <c r="O74" i="4"/>
  <c r="O63" i="4"/>
  <c r="O60" i="4"/>
  <c r="Z70" i="4"/>
  <c r="Z63" i="4"/>
  <c r="Z65" i="4"/>
  <c r="Z67" i="4"/>
  <c r="Z60" i="4"/>
  <c r="Z62" i="4"/>
  <c r="Z69" i="4"/>
  <c r="Z74" i="4"/>
  <c r="Z72" i="4"/>
  <c r="Z77" i="4"/>
  <c r="Z61" i="4"/>
  <c r="Z64" i="4"/>
  <c r="Z76" i="4"/>
  <c r="Z78" i="4"/>
  <c r="Z73" i="4"/>
  <c r="Z68" i="4"/>
  <c r="Z79" i="4"/>
  <c r="Z66" i="4"/>
  <c r="Z34" i="4"/>
  <c r="Z71" i="4"/>
  <c r="Z75" i="4"/>
  <c r="V61" i="4"/>
  <c r="V70" i="4"/>
  <c r="V75" i="4"/>
  <c r="V76" i="4"/>
  <c r="V60" i="4"/>
  <c r="V34" i="4"/>
  <c r="V66" i="4"/>
  <c r="V71" i="4"/>
  <c r="V72" i="4"/>
  <c r="V77" i="4"/>
  <c r="V62" i="4"/>
  <c r="V68" i="4"/>
  <c r="V65" i="4"/>
  <c r="V79" i="4"/>
  <c r="V64" i="4"/>
  <c r="V78" i="4"/>
  <c r="V67" i="4"/>
  <c r="V73" i="4"/>
  <c r="V69" i="4"/>
  <c r="V74" i="4"/>
  <c r="V63" i="4"/>
  <c r="G64" i="4"/>
  <c r="G69" i="4"/>
  <c r="G34" i="4"/>
  <c r="G70" i="4"/>
  <c r="G75" i="4"/>
  <c r="G67" i="4"/>
  <c r="G68" i="4"/>
  <c r="G73" i="4"/>
  <c r="G74" i="4"/>
  <c r="G79" i="4"/>
  <c r="G63" i="4"/>
  <c r="G65" i="4"/>
  <c r="G77" i="4"/>
  <c r="G62" i="4"/>
  <c r="G60" i="4"/>
  <c r="G72" i="4"/>
  <c r="G76" i="4"/>
  <c r="G71" i="4"/>
  <c r="G78" i="4"/>
  <c r="G66" i="4"/>
  <c r="G61" i="4"/>
  <c r="W34" i="4"/>
  <c r="W67" i="4"/>
  <c r="W77" i="4"/>
  <c r="W78" i="4"/>
  <c r="W76" i="4"/>
  <c r="W75" i="4"/>
  <c r="W63" i="4"/>
  <c r="W66" i="4"/>
  <c r="W70" i="4"/>
  <c r="W69" i="4"/>
  <c r="W64" i="4"/>
  <c r="W73" i="4"/>
  <c r="W65" i="4"/>
  <c r="W60" i="4"/>
  <c r="W72" i="4"/>
  <c r="W61" i="4"/>
  <c r="W74" i="4"/>
  <c r="W62" i="4"/>
  <c r="W68" i="4"/>
  <c r="W71" i="4"/>
  <c r="W79" i="4"/>
  <c r="I71" i="4"/>
  <c r="I34" i="4"/>
  <c r="I77" i="4"/>
  <c r="I74" i="4"/>
  <c r="I64" i="4"/>
  <c r="I78" i="4"/>
  <c r="I75" i="4"/>
  <c r="I65" i="4"/>
  <c r="I68" i="4"/>
  <c r="I62" i="4"/>
  <c r="I66" i="4"/>
  <c r="I72" i="4"/>
  <c r="I61" i="4"/>
  <c r="I67" i="4"/>
  <c r="I73" i="4"/>
  <c r="I60" i="4"/>
  <c r="I63" i="4"/>
  <c r="I69" i="4"/>
  <c r="I79" i="4"/>
  <c r="I70" i="4"/>
  <c r="I76" i="4"/>
  <c r="U79" i="4"/>
  <c r="U62" i="4"/>
  <c r="U78" i="4"/>
  <c r="U75" i="4"/>
  <c r="U72" i="4"/>
  <c r="U71" i="4"/>
  <c r="U73" i="4"/>
  <c r="U34" i="4"/>
  <c r="U69" i="4"/>
  <c r="U66" i="4"/>
  <c r="U63" i="4"/>
  <c r="U61" i="4"/>
  <c r="U60" i="4"/>
  <c r="U68" i="4"/>
  <c r="U64" i="4"/>
  <c r="U77" i="4"/>
  <c r="U76" i="4"/>
  <c r="U70" i="4"/>
  <c r="U67" i="4"/>
  <c r="U74" i="4"/>
  <c r="U65" i="4"/>
  <c r="K74" i="4"/>
  <c r="K77" i="4"/>
  <c r="K61" i="4"/>
  <c r="K64" i="4"/>
  <c r="K67" i="4"/>
  <c r="K70" i="4"/>
  <c r="K62" i="4"/>
  <c r="K65" i="4"/>
  <c r="K68" i="4"/>
  <c r="K34" i="4"/>
  <c r="K71" i="4"/>
  <c r="K69" i="4"/>
  <c r="K75" i="4"/>
  <c r="K76" i="4"/>
  <c r="K79" i="4"/>
  <c r="K66" i="4"/>
  <c r="K72" i="4"/>
  <c r="K78" i="4"/>
  <c r="K73" i="4"/>
  <c r="K60" i="4"/>
  <c r="K63" i="4"/>
  <c r="N78" i="4"/>
  <c r="N62" i="4"/>
  <c r="N65" i="4"/>
  <c r="N68" i="4"/>
  <c r="N79" i="4"/>
  <c r="N74" i="4"/>
  <c r="N77" i="4"/>
  <c r="N61" i="4"/>
  <c r="N64" i="4"/>
  <c r="N75" i="4"/>
  <c r="N70" i="4"/>
  <c r="N76" i="4"/>
  <c r="N71" i="4"/>
  <c r="N66" i="4"/>
  <c r="N72" i="4"/>
  <c r="N67" i="4"/>
  <c r="N73" i="4"/>
  <c r="N60" i="4"/>
  <c r="N34" i="4"/>
  <c r="N63" i="4"/>
  <c r="N69" i="4"/>
  <c r="M79" i="4"/>
  <c r="M63" i="4"/>
  <c r="M73" i="4"/>
  <c r="M64" i="4"/>
  <c r="M34" i="4"/>
  <c r="M76" i="4"/>
  <c r="M67" i="4"/>
  <c r="M68" i="4"/>
  <c r="M71" i="4"/>
  <c r="M78" i="4"/>
  <c r="M62" i="4"/>
  <c r="M77" i="4"/>
  <c r="M69" i="4"/>
  <c r="M75" i="4"/>
  <c r="M72" i="4"/>
  <c r="M66" i="4"/>
  <c r="M74" i="4"/>
  <c r="M61" i="4"/>
  <c r="M60" i="4"/>
  <c r="M65" i="4"/>
  <c r="M70" i="4"/>
  <c r="Q34" i="4"/>
  <c r="Q71" i="4"/>
  <c r="Q74" i="4"/>
  <c r="Q77" i="4"/>
  <c r="Q61" i="4"/>
  <c r="Q64" i="4"/>
  <c r="Q79" i="4"/>
  <c r="Q66" i="4"/>
  <c r="Q72" i="4"/>
  <c r="Q78" i="4"/>
  <c r="Q65" i="4"/>
  <c r="Q63" i="4"/>
  <c r="Q75" i="4"/>
  <c r="Q68" i="4"/>
  <c r="Q67" i="4"/>
  <c r="Q73" i="4"/>
  <c r="Q60" i="4"/>
  <c r="Q69" i="4"/>
  <c r="Q62" i="4"/>
  <c r="Q70" i="4"/>
  <c r="Q76" i="4"/>
  <c r="O56" i="4" l="1"/>
  <c r="H56" i="4"/>
  <c r="J56" i="4"/>
  <c r="P56" i="4"/>
  <c r="Y56" i="4"/>
  <c r="L56" i="4"/>
  <c r="X56" i="4"/>
  <c r="Q56" i="4"/>
  <c r="K56" i="4"/>
  <c r="U56" i="4"/>
  <c r="V56" i="4"/>
  <c r="T56" i="4"/>
  <c r="S56" i="4"/>
  <c r="N56" i="4"/>
  <c r="W56" i="4"/>
  <c r="G56" i="4"/>
  <c r="Y5" i="4"/>
  <c r="Z56" i="4"/>
  <c r="R56" i="4"/>
  <c r="U37" i="7"/>
  <c r="V37" i="7" l="1"/>
  <c r="I56" i="4"/>
  <c r="M56" i="4" s="1"/>
  <c r="T9" i="4" l="1"/>
  <c r="M9" i="4"/>
  <c r="R38" i="7" s="1"/>
  <c r="Y9" i="4"/>
  <c r="X9" i="4"/>
  <c r="U9" i="4"/>
  <c r="Q9" i="4"/>
  <c r="W9" i="4"/>
  <c r="S9" i="4"/>
  <c r="O9" i="4"/>
  <c r="T38" i="7" s="1"/>
  <c r="K9" i="4"/>
  <c r="P38" i="7" s="1"/>
  <c r="H9" i="4"/>
  <c r="M38" i="7" s="1"/>
  <c r="P9" i="4"/>
  <c r="U38" i="7" s="1"/>
  <c r="G9" i="4"/>
  <c r="Z9" i="4"/>
  <c r="V9" i="4"/>
  <c r="R9" i="4"/>
  <c r="N9" i="4"/>
  <c r="S38" i="7" s="1"/>
  <c r="J9" i="4"/>
  <c r="O38" i="7" s="1"/>
  <c r="V38" i="7"/>
  <c r="W37" i="7"/>
  <c r="I9" i="4"/>
  <c r="N38" i="7" s="1"/>
  <c r="L9" i="4"/>
  <c r="Q38" i="7" s="1"/>
  <c r="W38" i="7" l="1"/>
  <c r="X37" i="7"/>
  <c r="X38" i="7" s="1"/>
  <c r="N39" i="7"/>
  <c r="N40" i="7" s="1"/>
  <c r="H7" i="8"/>
  <c r="L38" i="7"/>
  <c r="Z7" i="8"/>
  <c r="K7" i="8"/>
  <c r="T7" i="8"/>
  <c r="R7" i="8"/>
  <c r="J7" i="8"/>
  <c r="I7" i="8"/>
  <c r="V7" i="8"/>
  <c r="L7" i="8"/>
  <c r="X7" i="8"/>
  <c r="P7" i="8"/>
  <c r="N7" i="8"/>
  <c r="G7" i="8"/>
  <c r="Q7" i="8"/>
  <c r="U7" i="8"/>
  <c r="W7" i="8"/>
  <c r="M7" i="8"/>
  <c r="Y7" i="8"/>
  <c r="S7" i="8"/>
  <c r="O7" i="8"/>
  <c r="X8" i="8" l="1"/>
  <c r="G8" i="8"/>
  <c r="H5" i="8"/>
  <c r="Q8" i="8"/>
  <c r="J8" i="8"/>
  <c r="O39" i="7"/>
  <c r="M8" i="8"/>
  <c r="R8" i="8"/>
  <c r="W8" i="8"/>
  <c r="N8" i="8"/>
  <c r="V8" i="8"/>
  <c r="T8" i="8"/>
  <c r="H8" i="8"/>
  <c r="Y8" i="8"/>
  <c r="Z8" i="8"/>
  <c r="L8" i="8"/>
  <c r="L45" i="7"/>
  <c r="L9" i="7" s="1"/>
  <c r="M39" i="7"/>
  <c r="M40" i="7" s="1"/>
  <c r="M45" i="7" s="1"/>
  <c r="M9" i="7" s="1"/>
  <c r="O8" i="8"/>
  <c r="S8" i="8"/>
  <c r="U8" i="8"/>
  <c r="P8" i="8"/>
  <c r="I8" i="8"/>
  <c r="K8" i="8"/>
  <c r="O41" i="7"/>
  <c r="O42" i="7" s="1"/>
  <c r="L14" i="8" l="1"/>
  <c r="L17" i="8"/>
  <c r="L20" i="8"/>
  <c r="L23" i="8"/>
  <c r="L28" i="8"/>
  <c r="L13" i="8"/>
  <c r="L18" i="8"/>
  <c r="L21" i="8"/>
  <c r="L24" i="8"/>
  <c r="L27" i="8"/>
  <c r="L22" i="8"/>
  <c r="L25" i="8"/>
  <c r="L30" i="8"/>
  <c r="L12" i="8"/>
  <c r="L15" i="8"/>
  <c r="L29" i="8"/>
  <c r="L11" i="8"/>
  <c r="L16" i="8"/>
  <c r="L26" i="8"/>
  <c r="L19" i="8"/>
  <c r="M19" i="8"/>
  <c r="M24" i="8"/>
  <c r="M27" i="8"/>
  <c r="M13" i="8"/>
  <c r="M18" i="8"/>
  <c r="M23" i="8"/>
  <c r="M28" i="8"/>
  <c r="M14" i="8"/>
  <c r="M17" i="8"/>
  <c r="M22" i="8"/>
  <c r="M11" i="8"/>
  <c r="M16" i="8"/>
  <c r="M21" i="8"/>
  <c r="M26" i="8"/>
  <c r="M29" i="8"/>
  <c r="M20" i="8"/>
  <c r="M25" i="8"/>
  <c r="M12" i="8"/>
  <c r="M30" i="8"/>
  <c r="M15" i="8"/>
  <c r="K26" i="8"/>
  <c r="K16" i="8"/>
  <c r="K12" i="8"/>
  <c r="K13" i="8"/>
  <c r="K18" i="8"/>
  <c r="K22" i="8"/>
  <c r="K20" i="8"/>
  <c r="K28" i="8"/>
  <c r="K24" i="8"/>
  <c r="K30" i="8"/>
  <c r="K15" i="8"/>
  <c r="K11" i="8"/>
  <c r="K17" i="8"/>
  <c r="K25" i="8"/>
  <c r="K29" i="8"/>
  <c r="K23" i="8"/>
  <c r="K21" i="8"/>
  <c r="K19" i="8"/>
  <c r="K27" i="8"/>
  <c r="K14" i="8"/>
  <c r="S19" i="8"/>
  <c r="S24" i="8"/>
  <c r="S27" i="8"/>
  <c r="S13" i="8"/>
  <c r="S18" i="8"/>
  <c r="S23" i="8"/>
  <c r="S28" i="8"/>
  <c r="S14" i="8"/>
  <c r="S17" i="8"/>
  <c r="S22" i="8"/>
  <c r="S11" i="8"/>
  <c r="S16" i="8"/>
  <c r="S21" i="8"/>
  <c r="S26" i="8"/>
  <c r="S29" i="8"/>
  <c r="S12" i="8"/>
  <c r="S30" i="8"/>
  <c r="S15" i="8"/>
  <c r="S20" i="8"/>
  <c r="S25" i="8"/>
  <c r="N41" i="7"/>
  <c r="N42" i="7" s="1"/>
  <c r="N45" i="7" s="1"/>
  <c r="N9" i="7" s="1"/>
  <c r="H11" i="8"/>
  <c r="H28" i="8"/>
  <c r="H18" i="8"/>
  <c r="H21" i="8"/>
  <c r="H17" i="8"/>
  <c r="H24" i="8"/>
  <c r="H20" i="8"/>
  <c r="H23" i="8"/>
  <c r="H13" i="8"/>
  <c r="H30" i="8"/>
  <c r="H12" i="8"/>
  <c r="H15" i="8"/>
  <c r="H27" i="8"/>
  <c r="H22" i="8"/>
  <c r="H25" i="8"/>
  <c r="H26" i="8"/>
  <c r="H16" i="8"/>
  <c r="H29" i="8"/>
  <c r="H19" i="8"/>
  <c r="H14" i="8"/>
  <c r="V12" i="8"/>
  <c r="V15" i="8"/>
  <c r="V27" i="8"/>
  <c r="V22" i="8"/>
  <c r="V25" i="8"/>
  <c r="V16" i="8"/>
  <c r="V19" i="8"/>
  <c r="V14" i="8"/>
  <c r="V26" i="8"/>
  <c r="V29" i="8"/>
  <c r="V11" i="8"/>
  <c r="V28" i="8"/>
  <c r="V18" i="8"/>
  <c r="V21" i="8"/>
  <c r="V17" i="8"/>
  <c r="V23" i="8"/>
  <c r="V13" i="8"/>
  <c r="V24" i="8"/>
  <c r="V30" i="8"/>
  <c r="V20" i="8"/>
  <c r="W11" i="8"/>
  <c r="W16" i="8"/>
  <c r="W28" i="8"/>
  <c r="W21" i="8"/>
  <c r="W26" i="8"/>
  <c r="W15" i="8"/>
  <c r="W20" i="8"/>
  <c r="W13" i="8"/>
  <c r="W25" i="8"/>
  <c r="W30" i="8"/>
  <c r="W12" i="8"/>
  <c r="W27" i="8"/>
  <c r="W17" i="8"/>
  <c r="W22" i="8"/>
  <c r="W18" i="8"/>
  <c r="W14" i="8"/>
  <c r="W23" i="8"/>
  <c r="W29" i="8"/>
  <c r="W19" i="8"/>
  <c r="W24" i="8"/>
  <c r="P39" i="7"/>
  <c r="Q15" i="8"/>
  <c r="Q17" i="8"/>
  <c r="Q20" i="8"/>
  <c r="Q28" i="8"/>
  <c r="Q30" i="8"/>
  <c r="Q11" i="8"/>
  <c r="Q13" i="8"/>
  <c r="Q21" i="8"/>
  <c r="Q24" i="8"/>
  <c r="Q26" i="8"/>
  <c r="Q23" i="8"/>
  <c r="Q12" i="8"/>
  <c r="Q14" i="8"/>
  <c r="Q22" i="8"/>
  <c r="Q25" i="8"/>
  <c r="Q19" i="8"/>
  <c r="Q27" i="8"/>
  <c r="Q29" i="8"/>
  <c r="Q18" i="8"/>
  <c r="Q16" i="8"/>
  <c r="Y17" i="8"/>
  <c r="Y22" i="8"/>
  <c r="Y26" i="8"/>
  <c r="Y23" i="8"/>
  <c r="Y28" i="8"/>
  <c r="Y13" i="8"/>
  <c r="Y18" i="8"/>
  <c r="Y15" i="8"/>
  <c r="Y19" i="8"/>
  <c r="Y24" i="8"/>
  <c r="Y29" i="8"/>
  <c r="Y14" i="8"/>
  <c r="Y11" i="8"/>
  <c r="Y16" i="8"/>
  <c r="Y20" i="8"/>
  <c r="Y27" i="8"/>
  <c r="Y21" i="8"/>
  <c r="Y12" i="8"/>
  <c r="Y25" i="8"/>
  <c r="Y30" i="8"/>
  <c r="G25" i="8"/>
  <c r="G12" i="8"/>
  <c r="G11" i="8"/>
  <c r="G20" i="8"/>
  <c r="G26" i="8"/>
  <c r="G29" i="8"/>
  <c r="G16" i="8"/>
  <c r="G18" i="8"/>
  <c r="G17" i="8"/>
  <c r="G23" i="8"/>
  <c r="G30" i="8"/>
  <c r="G13" i="8"/>
  <c r="G15" i="8"/>
  <c r="G21" i="8"/>
  <c r="G24" i="8"/>
  <c r="G27" i="8"/>
  <c r="G14" i="8"/>
  <c r="G19" i="8"/>
  <c r="G28" i="8"/>
  <c r="G22" i="8"/>
  <c r="P22" i="8"/>
  <c r="P29" i="8"/>
  <c r="P16" i="8"/>
  <c r="P25" i="8"/>
  <c r="P13" i="8"/>
  <c r="P21" i="8"/>
  <c r="P27" i="8"/>
  <c r="P23" i="8"/>
  <c r="P30" i="8"/>
  <c r="P26" i="8"/>
  <c r="P11" i="8"/>
  <c r="P19" i="8"/>
  <c r="P28" i="8"/>
  <c r="P12" i="8"/>
  <c r="P14" i="8"/>
  <c r="P18" i="8"/>
  <c r="P20" i="8"/>
  <c r="P24" i="8"/>
  <c r="P17" i="8"/>
  <c r="P15" i="8"/>
  <c r="AV9" i="7"/>
  <c r="L8" i="7"/>
  <c r="AV32" i="7"/>
  <c r="Z18" i="8"/>
  <c r="Z21" i="8"/>
  <c r="Z17" i="8"/>
  <c r="Z11" i="8"/>
  <c r="Z28" i="8"/>
  <c r="Z13" i="8"/>
  <c r="Z30" i="8"/>
  <c r="Z24" i="8"/>
  <c r="Z20" i="8"/>
  <c r="Z23" i="8"/>
  <c r="Z22" i="8"/>
  <c r="Z25" i="8"/>
  <c r="Z12" i="8"/>
  <c r="Z15" i="8"/>
  <c r="Z27" i="8"/>
  <c r="Z26" i="8"/>
  <c r="Z29" i="8"/>
  <c r="Z16" i="8"/>
  <c r="Z19" i="8"/>
  <c r="Z14" i="8"/>
  <c r="R12" i="8"/>
  <c r="R13" i="8"/>
  <c r="R26" i="8"/>
  <c r="R23" i="8"/>
  <c r="R19" i="8"/>
  <c r="R20" i="8"/>
  <c r="R16" i="8"/>
  <c r="R17" i="8"/>
  <c r="R30" i="8"/>
  <c r="R27" i="8"/>
  <c r="R24" i="8"/>
  <c r="R14" i="8"/>
  <c r="R28" i="8"/>
  <c r="R25" i="8"/>
  <c r="R21" i="8"/>
  <c r="R18" i="8"/>
  <c r="R11" i="8"/>
  <c r="R29" i="8"/>
  <c r="R22" i="8"/>
  <c r="R15" i="8"/>
  <c r="X14" i="8"/>
  <c r="X17" i="8"/>
  <c r="X20" i="8"/>
  <c r="X23" i="8"/>
  <c r="X28" i="8"/>
  <c r="X13" i="8"/>
  <c r="X18" i="8"/>
  <c r="X21" i="8"/>
  <c r="X24" i="8"/>
  <c r="X27" i="8"/>
  <c r="X22" i="8"/>
  <c r="X25" i="8"/>
  <c r="X30" i="8"/>
  <c r="X12" i="8"/>
  <c r="X15" i="8"/>
  <c r="X26" i="8"/>
  <c r="X19" i="8"/>
  <c r="X29" i="8"/>
  <c r="X11" i="8"/>
  <c r="X31" i="8" s="1"/>
  <c r="X16" i="8"/>
  <c r="AX32" i="7"/>
  <c r="AX9" i="7"/>
  <c r="M8" i="7"/>
  <c r="I14" i="8"/>
  <c r="I29" i="8"/>
  <c r="I23" i="8"/>
  <c r="I27" i="8"/>
  <c r="I19" i="8"/>
  <c r="I25" i="8"/>
  <c r="I21" i="8"/>
  <c r="I26" i="8"/>
  <c r="I11" i="8"/>
  <c r="I28" i="8"/>
  <c r="I13" i="8"/>
  <c r="I18" i="8"/>
  <c r="I30" i="8"/>
  <c r="I12" i="8"/>
  <c r="I16" i="8"/>
  <c r="I15" i="8"/>
  <c r="I20" i="8"/>
  <c r="I17" i="8"/>
  <c r="I24" i="8"/>
  <c r="I22" i="8"/>
  <c r="U19" i="8"/>
  <c r="U27" i="8"/>
  <c r="U29" i="8"/>
  <c r="U18" i="8"/>
  <c r="U21" i="8"/>
  <c r="U20" i="8"/>
  <c r="U23" i="8"/>
  <c r="U12" i="8"/>
  <c r="U14" i="8"/>
  <c r="U22" i="8"/>
  <c r="U11" i="8"/>
  <c r="U13" i="8"/>
  <c r="U16" i="8"/>
  <c r="U24" i="8"/>
  <c r="U26" i="8"/>
  <c r="U17" i="8"/>
  <c r="U25" i="8"/>
  <c r="U28" i="8"/>
  <c r="U30" i="8"/>
  <c r="U15" i="8"/>
  <c r="O13" i="8"/>
  <c r="O18" i="8"/>
  <c r="O19" i="8"/>
  <c r="O24" i="8"/>
  <c r="O27" i="8"/>
  <c r="O14" i="8"/>
  <c r="O17" i="8"/>
  <c r="O22" i="8"/>
  <c r="O23" i="8"/>
  <c r="O28" i="8"/>
  <c r="O21" i="8"/>
  <c r="O26" i="8"/>
  <c r="O29" i="8"/>
  <c r="O11" i="8"/>
  <c r="O16" i="8"/>
  <c r="O12" i="8"/>
  <c r="O15" i="8"/>
  <c r="O25" i="8"/>
  <c r="O20" i="8"/>
  <c r="O30" i="8"/>
  <c r="T11" i="8"/>
  <c r="T28" i="8"/>
  <c r="T18" i="8"/>
  <c r="T21" i="8"/>
  <c r="T17" i="8"/>
  <c r="T24" i="8"/>
  <c r="T20" i="8"/>
  <c r="T23" i="8"/>
  <c r="T13" i="8"/>
  <c r="T30" i="8"/>
  <c r="T12" i="8"/>
  <c r="T15" i="8"/>
  <c r="T27" i="8"/>
  <c r="T22" i="8"/>
  <c r="T25" i="8"/>
  <c r="T26" i="8"/>
  <c r="T16" i="8"/>
  <c r="T29" i="8"/>
  <c r="T19" i="8"/>
  <c r="T14" i="8"/>
  <c r="N26" i="8"/>
  <c r="N22" i="8"/>
  <c r="N24" i="8"/>
  <c r="N11" i="8"/>
  <c r="N28" i="8"/>
  <c r="N13" i="8"/>
  <c r="N30" i="8"/>
  <c r="N17" i="8"/>
  <c r="N19" i="8"/>
  <c r="N15" i="8"/>
  <c r="N23" i="8"/>
  <c r="N25" i="8"/>
  <c r="N21" i="8"/>
  <c r="N12" i="8"/>
  <c r="N14" i="8"/>
  <c r="N27" i="8"/>
  <c r="N18" i="8"/>
  <c r="N29" i="8"/>
  <c r="N20" i="8"/>
  <c r="N16" i="8"/>
  <c r="J14" i="8"/>
  <c r="J17" i="8"/>
  <c r="J29" i="8"/>
  <c r="J20" i="8"/>
  <c r="J23" i="8"/>
  <c r="J18" i="8"/>
  <c r="J21" i="8"/>
  <c r="J12" i="8"/>
  <c r="J24" i="8"/>
  <c r="J27" i="8"/>
  <c r="J13" i="8"/>
  <c r="J30" i="8"/>
  <c r="J16" i="8"/>
  <c r="J19" i="8"/>
  <c r="J15" i="8"/>
  <c r="J25" i="8"/>
  <c r="J11" i="8"/>
  <c r="J26" i="8"/>
  <c r="J28" i="8"/>
  <c r="J22" i="8"/>
  <c r="J31" i="8" l="1"/>
  <c r="T31" i="8"/>
  <c r="I31" i="8"/>
  <c r="Z31" i="8"/>
  <c r="F14" i="8"/>
  <c r="F15" i="8"/>
  <c r="F17" i="8"/>
  <c r="F26" i="8"/>
  <c r="F25" i="8"/>
  <c r="Y31" i="8"/>
  <c r="V31" i="8"/>
  <c r="K31" i="8"/>
  <c r="N31" i="8"/>
  <c r="F22" i="8"/>
  <c r="F27" i="8"/>
  <c r="F13" i="8"/>
  <c r="F18" i="8"/>
  <c r="F20" i="8"/>
  <c r="Q39" i="7"/>
  <c r="S31" i="8"/>
  <c r="M31" i="8"/>
  <c r="U31" i="8"/>
  <c r="AV8" i="7"/>
  <c r="P31" i="8"/>
  <c r="F28" i="8"/>
  <c r="F24" i="8"/>
  <c r="F30" i="8"/>
  <c r="F16" i="8"/>
  <c r="G31" i="8"/>
  <c r="F11" i="8"/>
  <c r="W31" i="8"/>
  <c r="H31" i="8"/>
  <c r="O31" i="8"/>
  <c r="AX8" i="7"/>
  <c r="R31" i="8"/>
  <c r="F19" i="8"/>
  <c r="F21" i="8"/>
  <c r="F23" i="8"/>
  <c r="F29" i="8"/>
  <c r="F12" i="8"/>
  <c r="Q31" i="8"/>
  <c r="N8" i="7"/>
  <c r="AZ9" i="7"/>
  <c r="L31" i="8"/>
  <c r="R39" i="7" l="1"/>
  <c r="F33" i="8"/>
  <c r="F51" i="8" l="1"/>
  <c r="F41" i="8"/>
  <c r="F50" i="8"/>
  <c r="F52" i="8"/>
  <c r="F44" i="8"/>
  <c r="F47" i="8"/>
  <c r="F37" i="8"/>
  <c r="F48" i="8"/>
  <c r="F36" i="8"/>
  <c r="F42" i="8"/>
  <c r="F39" i="8"/>
  <c r="F40" i="8"/>
  <c r="F53" i="8"/>
  <c r="F43" i="8"/>
  <c r="F38" i="8"/>
  <c r="F45" i="8"/>
  <c r="F46" i="8"/>
  <c r="F54" i="8"/>
  <c r="F35" i="8"/>
  <c r="F49" i="8"/>
  <c r="S39" i="7"/>
  <c r="I43" i="8" l="1"/>
  <c r="X43" i="8"/>
  <c r="P43" i="8"/>
  <c r="V43" i="8"/>
  <c r="R43" i="8"/>
  <c r="N43" i="8"/>
  <c r="J43" i="8"/>
  <c r="W43" i="8"/>
  <c r="L43" i="8"/>
  <c r="H43" i="8"/>
  <c r="Z43" i="8"/>
  <c r="O43" i="8"/>
  <c r="S43" i="8"/>
  <c r="T43" i="8"/>
  <c r="Y43" i="8"/>
  <c r="G43" i="8"/>
  <c r="K43" i="8"/>
  <c r="U43" i="8"/>
  <c r="Q43" i="8"/>
  <c r="M43" i="8"/>
  <c r="Z45" i="8"/>
  <c r="S45" i="8"/>
  <c r="I45" i="8"/>
  <c r="P45" i="8"/>
  <c r="U45" i="8"/>
  <c r="V45" i="8"/>
  <c r="K45" i="8"/>
  <c r="R45" i="8"/>
  <c r="L45" i="8"/>
  <c r="W45" i="8"/>
  <c r="T45" i="8"/>
  <c r="Q45" i="8"/>
  <c r="G45" i="8"/>
  <c r="H45" i="8"/>
  <c r="X45" i="8"/>
  <c r="O45" i="8"/>
  <c r="N45" i="8"/>
  <c r="J45" i="8"/>
  <c r="Y45" i="8"/>
  <c r="M45" i="8"/>
  <c r="U40" i="8"/>
  <c r="X40" i="8"/>
  <c r="N40" i="8"/>
  <c r="K40" i="8"/>
  <c r="Z40" i="8"/>
  <c r="Q40" i="8"/>
  <c r="P40" i="8"/>
  <c r="W40" i="8"/>
  <c r="G40" i="8"/>
  <c r="R40" i="8"/>
  <c r="M40" i="8"/>
  <c r="H40" i="8"/>
  <c r="S40" i="8"/>
  <c r="T40" i="8"/>
  <c r="J40" i="8"/>
  <c r="I40" i="8"/>
  <c r="V40" i="8"/>
  <c r="O40" i="8"/>
  <c r="Y40" i="8"/>
  <c r="L40" i="8"/>
  <c r="S48" i="8"/>
  <c r="L48" i="8"/>
  <c r="Y48" i="8"/>
  <c r="I48" i="8"/>
  <c r="O48" i="8"/>
  <c r="K48" i="8"/>
  <c r="R48" i="8"/>
  <c r="N48" i="8"/>
  <c r="H48" i="8"/>
  <c r="Z48" i="8"/>
  <c r="G48" i="8"/>
  <c r="T48" i="8"/>
  <c r="J48" i="8"/>
  <c r="U48" i="8"/>
  <c r="M48" i="8"/>
  <c r="P48" i="8"/>
  <c r="Q48" i="8"/>
  <c r="W48" i="8"/>
  <c r="V48" i="8"/>
  <c r="X48" i="8"/>
  <c r="U52" i="8"/>
  <c r="X52" i="8"/>
  <c r="N52" i="8"/>
  <c r="K52" i="8"/>
  <c r="Z52" i="8"/>
  <c r="Q52" i="8"/>
  <c r="P52" i="8"/>
  <c r="W52" i="8"/>
  <c r="G52" i="8"/>
  <c r="R52" i="8"/>
  <c r="M52" i="8"/>
  <c r="H52" i="8"/>
  <c r="S52" i="8"/>
  <c r="T52" i="8"/>
  <c r="J52" i="8"/>
  <c r="V52" i="8"/>
  <c r="O52" i="8"/>
  <c r="Y52" i="8"/>
  <c r="L52" i="8"/>
  <c r="I52" i="8"/>
  <c r="P49" i="8"/>
  <c r="U49" i="8"/>
  <c r="Z49" i="8"/>
  <c r="S49" i="8"/>
  <c r="X49" i="8"/>
  <c r="Q49" i="8"/>
  <c r="V49" i="8"/>
  <c r="W49" i="8"/>
  <c r="G49" i="8"/>
  <c r="L49" i="8"/>
  <c r="T49" i="8"/>
  <c r="I49" i="8"/>
  <c r="O49" i="8"/>
  <c r="M49" i="8"/>
  <c r="N49" i="8"/>
  <c r="H49" i="8"/>
  <c r="Y49" i="8"/>
  <c r="J49" i="8"/>
  <c r="K49" i="8"/>
  <c r="R49" i="8"/>
  <c r="V35" i="8"/>
  <c r="Y35" i="8"/>
  <c r="I35" i="8"/>
  <c r="L35" i="8"/>
  <c r="O35" i="8"/>
  <c r="R35" i="8"/>
  <c r="U35" i="8"/>
  <c r="X35" i="8"/>
  <c r="H35" i="8"/>
  <c r="K35" i="8"/>
  <c r="Z35" i="8"/>
  <c r="M35" i="8"/>
  <c r="S35" i="8"/>
  <c r="N35" i="8"/>
  <c r="T35" i="8"/>
  <c r="J35" i="8"/>
  <c r="P35" i="8"/>
  <c r="G35" i="8"/>
  <c r="W35" i="8"/>
  <c r="Q35" i="8"/>
  <c r="M38" i="8"/>
  <c r="H38" i="8"/>
  <c r="W38" i="8"/>
  <c r="X38" i="8"/>
  <c r="S38" i="8"/>
  <c r="I38" i="8"/>
  <c r="T38" i="8"/>
  <c r="N38" i="8"/>
  <c r="J38" i="8"/>
  <c r="U38" i="8"/>
  <c r="O38" i="8"/>
  <c r="K38" i="8"/>
  <c r="Z38" i="8"/>
  <c r="P38" i="8"/>
  <c r="Y38" i="8"/>
  <c r="R38" i="8"/>
  <c r="G38" i="8"/>
  <c r="L38" i="8"/>
  <c r="V38" i="8"/>
  <c r="Q38" i="8"/>
  <c r="Q39" i="8"/>
  <c r="T39" i="8"/>
  <c r="N39" i="8"/>
  <c r="G39" i="8"/>
  <c r="J39" i="8"/>
  <c r="W39" i="8"/>
  <c r="Z39" i="8"/>
  <c r="S39" i="8"/>
  <c r="M39" i="8"/>
  <c r="P39" i="8"/>
  <c r="I39" i="8"/>
  <c r="V39" i="8"/>
  <c r="Y39" i="8"/>
  <c r="R39" i="8"/>
  <c r="L39" i="8"/>
  <c r="K39" i="8"/>
  <c r="U39" i="8"/>
  <c r="X39" i="8"/>
  <c r="O39" i="8"/>
  <c r="H39" i="8"/>
  <c r="H37" i="8"/>
  <c r="M37" i="8"/>
  <c r="R37" i="8"/>
  <c r="G37" i="8"/>
  <c r="Z37" i="8"/>
  <c r="T37" i="8"/>
  <c r="I37" i="8"/>
  <c r="K37" i="8"/>
  <c r="J37" i="8"/>
  <c r="X37" i="8"/>
  <c r="Q37" i="8"/>
  <c r="U37" i="8"/>
  <c r="N37" i="8"/>
  <c r="P37" i="8"/>
  <c r="L37" i="8"/>
  <c r="V37" i="8"/>
  <c r="S37" i="8"/>
  <c r="W37" i="8"/>
  <c r="O37" i="8"/>
  <c r="Y37" i="8"/>
  <c r="Y50" i="8"/>
  <c r="R50" i="8"/>
  <c r="L50" i="8"/>
  <c r="V50" i="8"/>
  <c r="O50" i="8"/>
  <c r="K50" i="8"/>
  <c r="X50" i="8"/>
  <c r="Q50" i="8"/>
  <c r="N50" i="8"/>
  <c r="Z50" i="8"/>
  <c r="G50" i="8"/>
  <c r="J50" i="8"/>
  <c r="I50" i="8"/>
  <c r="U50" i="8"/>
  <c r="H50" i="8"/>
  <c r="S50" i="8"/>
  <c r="W50" i="8"/>
  <c r="M50" i="8"/>
  <c r="P50" i="8"/>
  <c r="T50" i="8"/>
  <c r="M54" i="8"/>
  <c r="P54" i="8"/>
  <c r="Q54" i="8"/>
  <c r="X54" i="8"/>
  <c r="H54" i="8"/>
  <c r="I54" i="8"/>
  <c r="S54" i="8"/>
  <c r="N54" i="8"/>
  <c r="J54" i="8"/>
  <c r="K54" i="8"/>
  <c r="G54" i="8"/>
  <c r="T54" i="8"/>
  <c r="U54" i="8"/>
  <c r="O54" i="8"/>
  <c r="Z54" i="8"/>
  <c r="W54" i="8"/>
  <c r="V54" i="8"/>
  <c r="R54" i="8"/>
  <c r="Y54" i="8"/>
  <c r="L54" i="8"/>
  <c r="U42" i="8"/>
  <c r="Z42" i="8"/>
  <c r="J42" i="8"/>
  <c r="K42" i="8"/>
  <c r="P42" i="8"/>
  <c r="Q42" i="8"/>
  <c r="V42" i="8"/>
  <c r="W42" i="8"/>
  <c r="G42" i="8"/>
  <c r="L42" i="8"/>
  <c r="I42" i="8"/>
  <c r="O42" i="8"/>
  <c r="R42" i="8"/>
  <c r="X42" i="8"/>
  <c r="Y42" i="8"/>
  <c r="N42" i="8"/>
  <c r="T42" i="8"/>
  <c r="M42" i="8"/>
  <c r="S42" i="8"/>
  <c r="H42" i="8"/>
  <c r="U41" i="8"/>
  <c r="O41" i="8"/>
  <c r="R41" i="8"/>
  <c r="K41" i="8"/>
  <c r="P41" i="8"/>
  <c r="Q41" i="8"/>
  <c r="I41" i="8"/>
  <c r="N41" i="8"/>
  <c r="G41" i="8"/>
  <c r="L41" i="8"/>
  <c r="M41" i="8"/>
  <c r="Z41" i="8"/>
  <c r="J41" i="8"/>
  <c r="X41" i="8"/>
  <c r="H41" i="8"/>
  <c r="V41" i="8"/>
  <c r="S41" i="8"/>
  <c r="Y41" i="8"/>
  <c r="T41" i="8"/>
  <c r="W41" i="8"/>
  <c r="T39" i="7"/>
  <c r="Z47" i="8"/>
  <c r="S47" i="8"/>
  <c r="I47" i="8"/>
  <c r="P47" i="8"/>
  <c r="U47" i="8"/>
  <c r="V47" i="8"/>
  <c r="K47" i="8"/>
  <c r="R47" i="8"/>
  <c r="L47" i="8"/>
  <c r="W47" i="8"/>
  <c r="N47" i="8"/>
  <c r="J47" i="8"/>
  <c r="M47" i="8"/>
  <c r="Y47" i="8"/>
  <c r="T47" i="8"/>
  <c r="Q47" i="8"/>
  <c r="G47" i="8"/>
  <c r="H47" i="8"/>
  <c r="X47" i="8"/>
  <c r="O47" i="8"/>
  <c r="H46" i="8"/>
  <c r="M46" i="8"/>
  <c r="R46" i="8"/>
  <c r="G46" i="8"/>
  <c r="Z46" i="8"/>
  <c r="T46" i="8"/>
  <c r="I46" i="8"/>
  <c r="K46" i="8"/>
  <c r="J46" i="8"/>
  <c r="X46" i="8"/>
  <c r="L46" i="8"/>
  <c r="V46" i="8"/>
  <c r="S46" i="8"/>
  <c r="Y46" i="8"/>
  <c r="W46" i="8"/>
  <c r="O46" i="8"/>
  <c r="Q46" i="8"/>
  <c r="U46" i="8"/>
  <c r="N46" i="8"/>
  <c r="P46" i="8"/>
  <c r="X53" i="8"/>
  <c r="H53" i="8"/>
  <c r="W53" i="8"/>
  <c r="L53" i="8"/>
  <c r="P53" i="8"/>
  <c r="T53" i="8"/>
  <c r="I53" i="8"/>
  <c r="N53" i="8"/>
  <c r="U53" i="8"/>
  <c r="S53" i="8"/>
  <c r="Z53" i="8"/>
  <c r="V53" i="8"/>
  <c r="G53" i="8"/>
  <c r="O53" i="8"/>
  <c r="Y53" i="8"/>
  <c r="J53" i="8"/>
  <c r="R53" i="8"/>
  <c r="M53" i="8"/>
  <c r="K53" i="8"/>
  <c r="Q53" i="8"/>
  <c r="U36" i="8"/>
  <c r="X36" i="8"/>
  <c r="N36" i="8"/>
  <c r="K36" i="8"/>
  <c r="Z36" i="8"/>
  <c r="Q36" i="8"/>
  <c r="P36" i="8"/>
  <c r="W36" i="8"/>
  <c r="G36" i="8"/>
  <c r="R36" i="8"/>
  <c r="I36" i="8"/>
  <c r="O36" i="8"/>
  <c r="H36" i="8"/>
  <c r="T36" i="8"/>
  <c r="Y36" i="8"/>
  <c r="V36" i="8"/>
  <c r="L36" i="8"/>
  <c r="M36" i="8"/>
  <c r="J36" i="8"/>
  <c r="S36" i="8"/>
  <c r="Z44" i="8"/>
  <c r="U44" i="8"/>
  <c r="O44" i="8"/>
  <c r="P44" i="8"/>
  <c r="K44" i="8"/>
  <c r="V44" i="8"/>
  <c r="Q44" i="8"/>
  <c r="R44" i="8"/>
  <c r="L44" i="8"/>
  <c r="G44" i="8"/>
  <c r="H44" i="8"/>
  <c r="W44" i="8"/>
  <c r="X44" i="8"/>
  <c r="S44" i="8"/>
  <c r="M44" i="8"/>
  <c r="T44" i="8"/>
  <c r="Y44" i="8"/>
  <c r="N44" i="8"/>
  <c r="I44" i="8"/>
  <c r="J44" i="8"/>
  <c r="Z51" i="8"/>
  <c r="Y51" i="8"/>
  <c r="O51" i="8"/>
  <c r="P51" i="8"/>
  <c r="Q51" i="8"/>
  <c r="V51" i="8"/>
  <c r="G51" i="8"/>
  <c r="R51" i="8"/>
  <c r="S51" i="8"/>
  <c r="I51" i="8"/>
  <c r="H51" i="8"/>
  <c r="U51" i="8"/>
  <c r="X51" i="8"/>
  <c r="K51" i="8"/>
  <c r="L51" i="8"/>
  <c r="T51" i="8"/>
  <c r="M51" i="8"/>
  <c r="N51" i="8"/>
  <c r="W51" i="8"/>
  <c r="J51" i="8"/>
  <c r="Q55" i="8" l="1"/>
  <c r="J55" i="8"/>
  <c r="M55" i="8"/>
  <c r="X55" i="8"/>
  <c r="L55" i="8"/>
  <c r="W55" i="8"/>
  <c r="T55" i="8"/>
  <c r="Z55" i="8"/>
  <c r="U55" i="8"/>
  <c r="I55" i="8"/>
  <c r="U39" i="7"/>
  <c r="G55" i="8"/>
  <c r="N55" i="8"/>
  <c r="K55" i="8"/>
  <c r="R55" i="8"/>
  <c r="Y55" i="8"/>
  <c r="P55" i="8"/>
  <c r="S55" i="8"/>
  <c r="H55" i="8"/>
  <c r="O55" i="8"/>
  <c r="V55" i="8"/>
  <c r="V39" i="7" l="1"/>
  <c r="Z61" i="8"/>
  <c r="Z66" i="8"/>
  <c r="Z71" i="8"/>
  <c r="Z76" i="8"/>
  <c r="Z60" i="8"/>
  <c r="Z78" i="8"/>
  <c r="Z62" i="8"/>
  <c r="Z67" i="8"/>
  <c r="Z72" i="8"/>
  <c r="Z77" i="8"/>
  <c r="Z74" i="8"/>
  <c r="Z79" i="8"/>
  <c r="Z63" i="8"/>
  <c r="Z68" i="8"/>
  <c r="Z73" i="8"/>
  <c r="Z65" i="8"/>
  <c r="Z64" i="8"/>
  <c r="Z34" i="8"/>
  <c r="Z70" i="8"/>
  <c r="Z69" i="8"/>
  <c r="Z75" i="8"/>
  <c r="X62" i="8"/>
  <c r="X67" i="8"/>
  <c r="X72" i="8"/>
  <c r="X77" i="8"/>
  <c r="X61" i="8"/>
  <c r="X66" i="8"/>
  <c r="X79" i="8"/>
  <c r="X63" i="8"/>
  <c r="X68" i="8"/>
  <c r="X73" i="8"/>
  <c r="X78" i="8"/>
  <c r="X76" i="8"/>
  <c r="X65" i="8"/>
  <c r="X75" i="8"/>
  <c r="X64" i="8"/>
  <c r="X74" i="8"/>
  <c r="X71" i="8"/>
  <c r="X60" i="8"/>
  <c r="X70" i="8"/>
  <c r="X69" i="8"/>
  <c r="X34" i="8"/>
  <c r="H60" i="8"/>
  <c r="H77" i="8"/>
  <c r="H67" i="8"/>
  <c r="H72" i="8"/>
  <c r="H62" i="8"/>
  <c r="H71" i="8"/>
  <c r="H68" i="8"/>
  <c r="H78" i="8"/>
  <c r="H79" i="8"/>
  <c r="H69" i="8"/>
  <c r="H70" i="8"/>
  <c r="H75" i="8"/>
  <c r="H34" i="8"/>
  <c r="H74" i="8"/>
  <c r="H73" i="8"/>
  <c r="H76" i="8"/>
  <c r="H65" i="8"/>
  <c r="H64" i="8"/>
  <c r="H63" i="8"/>
  <c r="H66" i="8"/>
  <c r="H61" i="8"/>
  <c r="T69" i="8"/>
  <c r="T72" i="8"/>
  <c r="T77" i="8"/>
  <c r="T78" i="8"/>
  <c r="T62" i="8"/>
  <c r="T65" i="8"/>
  <c r="T68" i="8"/>
  <c r="T71" i="8"/>
  <c r="T74" i="8"/>
  <c r="T79" i="8"/>
  <c r="T73" i="8"/>
  <c r="T60" i="8"/>
  <c r="T66" i="8"/>
  <c r="T61" i="8"/>
  <c r="T67" i="8"/>
  <c r="T75" i="8"/>
  <c r="T76" i="8"/>
  <c r="T63" i="8"/>
  <c r="T34" i="8"/>
  <c r="T70" i="8"/>
  <c r="T64" i="8"/>
  <c r="M71" i="8"/>
  <c r="M74" i="8"/>
  <c r="M34" i="8"/>
  <c r="M62" i="8"/>
  <c r="M73" i="8"/>
  <c r="M65" i="8"/>
  <c r="M68" i="8"/>
  <c r="M75" i="8"/>
  <c r="M77" i="8"/>
  <c r="M61" i="8"/>
  <c r="M64" i="8"/>
  <c r="M79" i="8"/>
  <c r="M63" i="8"/>
  <c r="M66" i="8"/>
  <c r="M78" i="8"/>
  <c r="M70" i="8"/>
  <c r="M60" i="8"/>
  <c r="M72" i="8"/>
  <c r="M67" i="8"/>
  <c r="M76" i="8"/>
  <c r="M69" i="8"/>
  <c r="R62" i="8"/>
  <c r="R76" i="8"/>
  <c r="R65" i="8"/>
  <c r="R75" i="8"/>
  <c r="R72" i="8"/>
  <c r="R69" i="8"/>
  <c r="R74" i="8"/>
  <c r="R79" i="8"/>
  <c r="R63" i="8"/>
  <c r="R73" i="8"/>
  <c r="R77" i="8"/>
  <c r="R66" i="8"/>
  <c r="R68" i="8"/>
  <c r="R67" i="8"/>
  <c r="R70" i="8"/>
  <c r="R64" i="8"/>
  <c r="R61" i="8"/>
  <c r="R71" i="8"/>
  <c r="R78" i="8"/>
  <c r="R60" i="8"/>
  <c r="R34" i="8"/>
  <c r="K67" i="8"/>
  <c r="K70" i="8"/>
  <c r="K73" i="8"/>
  <c r="K76" i="8"/>
  <c r="K60" i="8"/>
  <c r="K63" i="8"/>
  <c r="K66" i="8"/>
  <c r="K69" i="8"/>
  <c r="K72" i="8"/>
  <c r="K79" i="8"/>
  <c r="K74" i="8"/>
  <c r="K61" i="8"/>
  <c r="K62" i="8"/>
  <c r="K68" i="8"/>
  <c r="K71" i="8"/>
  <c r="K77" i="8"/>
  <c r="K64" i="8"/>
  <c r="K78" i="8"/>
  <c r="K75" i="8"/>
  <c r="K34" i="8"/>
  <c r="K65" i="8"/>
  <c r="P77" i="8"/>
  <c r="P61" i="8"/>
  <c r="P66" i="8"/>
  <c r="P71" i="8"/>
  <c r="P76" i="8"/>
  <c r="P73" i="8"/>
  <c r="P78" i="8"/>
  <c r="P62" i="8"/>
  <c r="P67" i="8"/>
  <c r="P72" i="8"/>
  <c r="P64" i="8"/>
  <c r="P69" i="8"/>
  <c r="P74" i="8"/>
  <c r="P79" i="8"/>
  <c r="P63" i="8"/>
  <c r="P68" i="8"/>
  <c r="P60" i="8"/>
  <c r="P34" i="8"/>
  <c r="P65" i="8"/>
  <c r="P75" i="8"/>
  <c r="P70" i="8"/>
  <c r="I64" i="8"/>
  <c r="I71" i="8"/>
  <c r="I74" i="8"/>
  <c r="I34" i="8"/>
  <c r="I65" i="8"/>
  <c r="I60" i="8"/>
  <c r="I67" i="8"/>
  <c r="I70" i="8"/>
  <c r="I77" i="8"/>
  <c r="I61" i="8"/>
  <c r="I68" i="8"/>
  <c r="I78" i="8"/>
  <c r="I69" i="8"/>
  <c r="I79" i="8"/>
  <c r="I66" i="8"/>
  <c r="I76" i="8"/>
  <c r="I75" i="8"/>
  <c r="I62" i="8"/>
  <c r="I72" i="8"/>
  <c r="I63" i="8"/>
  <c r="I73" i="8"/>
  <c r="W69" i="8"/>
  <c r="W72" i="8"/>
  <c r="W77" i="8"/>
  <c r="W75" i="8"/>
  <c r="W62" i="8"/>
  <c r="W76" i="8"/>
  <c r="W67" i="8"/>
  <c r="W71" i="8"/>
  <c r="W74" i="8"/>
  <c r="W79" i="8"/>
  <c r="W60" i="8"/>
  <c r="W63" i="8"/>
  <c r="W64" i="8"/>
  <c r="W78" i="8"/>
  <c r="W34" i="8"/>
  <c r="W73" i="8"/>
  <c r="W70" i="8"/>
  <c r="W66" i="8"/>
  <c r="W68" i="8"/>
  <c r="W65" i="8"/>
  <c r="W61" i="8"/>
  <c r="J73" i="8"/>
  <c r="J78" i="8"/>
  <c r="J64" i="8"/>
  <c r="J67" i="8"/>
  <c r="J74" i="8"/>
  <c r="J77" i="8"/>
  <c r="J69" i="8"/>
  <c r="J79" i="8"/>
  <c r="J76" i="8"/>
  <c r="J63" i="8"/>
  <c r="J70" i="8"/>
  <c r="J65" i="8"/>
  <c r="J72" i="8"/>
  <c r="J60" i="8"/>
  <c r="J56" i="8" s="1"/>
  <c r="J75" i="8"/>
  <c r="J66" i="8"/>
  <c r="J71" i="8"/>
  <c r="J34" i="8"/>
  <c r="J61" i="8"/>
  <c r="J62" i="8"/>
  <c r="J68" i="8"/>
  <c r="S76" i="8"/>
  <c r="S70" i="8"/>
  <c r="S64" i="8"/>
  <c r="S71" i="8"/>
  <c r="S77" i="8"/>
  <c r="S72" i="8"/>
  <c r="S79" i="8"/>
  <c r="S60" i="8"/>
  <c r="S67" i="8"/>
  <c r="S73" i="8"/>
  <c r="S69" i="8"/>
  <c r="S75" i="8"/>
  <c r="S78" i="8"/>
  <c r="S63" i="8"/>
  <c r="S66" i="8"/>
  <c r="S74" i="8"/>
  <c r="S61" i="8"/>
  <c r="S34" i="8"/>
  <c r="S65" i="8"/>
  <c r="S62" i="8"/>
  <c r="S68" i="8"/>
  <c r="V71" i="8"/>
  <c r="V76" i="8"/>
  <c r="V60" i="8"/>
  <c r="V65" i="8"/>
  <c r="V70" i="8"/>
  <c r="V75" i="8"/>
  <c r="V67" i="8"/>
  <c r="V72" i="8"/>
  <c r="V77" i="8"/>
  <c r="V61" i="8"/>
  <c r="V66" i="8"/>
  <c r="V64" i="8"/>
  <c r="V74" i="8"/>
  <c r="V63" i="8"/>
  <c r="V73" i="8"/>
  <c r="V62" i="8"/>
  <c r="V34" i="8"/>
  <c r="V69" i="8"/>
  <c r="V79" i="8"/>
  <c r="V78" i="8"/>
  <c r="V68" i="8"/>
  <c r="N76" i="8"/>
  <c r="N60" i="8"/>
  <c r="N65" i="8"/>
  <c r="N70" i="8"/>
  <c r="N75" i="8"/>
  <c r="N72" i="8"/>
  <c r="N77" i="8"/>
  <c r="N61" i="8"/>
  <c r="N66" i="8"/>
  <c r="N71" i="8"/>
  <c r="N63" i="8"/>
  <c r="N69" i="8"/>
  <c r="N79" i="8"/>
  <c r="N34" i="8"/>
  <c r="N68" i="8"/>
  <c r="N78" i="8"/>
  <c r="N67" i="8"/>
  <c r="N64" i="8"/>
  <c r="N74" i="8"/>
  <c r="N62" i="8"/>
  <c r="N73" i="8"/>
  <c r="O68" i="8"/>
  <c r="O74" i="8"/>
  <c r="O79" i="8"/>
  <c r="O62" i="8"/>
  <c r="O69" i="8"/>
  <c r="O73" i="8"/>
  <c r="O64" i="8"/>
  <c r="O71" i="8"/>
  <c r="O75" i="8"/>
  <c r="O61" i="8"/>
  <c r="O65" i="8"/>
  <c r="O78" i="8"/>
  <c r="O66" i="8"/>
  <c r="O77" i="8"/>
  <c r="O67" i="8"/>
  <c r="O76" i="8"/>
  <c r="O63" i="8"/>
  <c r="O72" i="8"/>
  <c r="O34" i="8"/>
  <c r="O70" i="8"/>
  <c r="O60" i="8"/>
  <c r="Y79" i="8"/>
  <c r="Y63" i="8"/>
  <c r="Y66" i="8"/>
  <c r="Y73" i="8"/>
  <c r="Y76" i="8"/>
  <c r="Y75" i="8"/>
  <c r="Y78" i="8"/>
  <c r="Y62" i="8"/>
  <c r="Y69" i="8"/>
  <c r="Y72" i="8"/>
  <c r="Y67" i="8"/>
  <c r="Y77" i="8"/>
  <c r="Y64" i="8"/>
  <c r="Y74" i="8"/>
  <c r="Y65" i="8"/>
  <c r="Y60" i="8"/>
  <c r="Y70" i="8"/>
  <c r="Y61" i="8"/>
  <c r="Y34" i="8"/>
  <c r="Y71" i="8"/>
  <c r="Y68" i="8"/>
  <c r="G64" i="8"/>
  <c r="G63" i="8"/>
  <c r="G73" i="8"/>
  <c r="G60" i="8"/>
  <c r="G74" i="8"/>
  <c r="G68" i="8"/>
  <c r="G67" i="8"/>
  <c r="G70" i="8"/>
  <c r="G77" i="8"/>
  <c r="G61" i="8"/>
  <c r="G34" i="8"/>
  <c r="G78" i="8"/>
  <c r="G69" i="8"/>
  <c r="G79" i="8"/>
  <c r="G76" i="8"/>
  <c r="G72" i="8"/>
  <c r="G75" i="8"/>
  <c r="G62" i="8"/>
  <c r="G65" i="8"/>
  <c r="G66" i="8"/>
  <c r="G71" i="8"/>
  <c r="U69" i="8"/>
  <c r="U72" i="8"/>
  <c r="U79" i="8"/>
  <c r="U63" i="8"/>
  <c r="U66" i="8"/>
  <c r="U65" i="8"/>
  <c r="U68" i="8"/>
  <c r="U75" i="8"/>
  <c r="U78" i="8"/>
  <c r="U62" i="8"/>
  <c r="U76" i="8"/>
  <c r="U67" i="8"/>
  <c r="U77" i="8"/>
  <c r="U64" i="8"/>
  <c r="U74" i="8"/>
  <c r="U73" i="8"/>
  <c r="U60" i="8"/>
  <c r="U70" i="8"/>
  <c r="U71" i="8"/>
  <c r="U34" i="8"/>
  <c r="U61" i="8"/>
  <c r="L60" i="8"/>
  <c r="L68" i="8"/>
  <c r="L64" i="8"/>
  <c r="L73" i="8"/>
  <c r="L75" i="8"/>
  <c r="L70" i="8"/>
  <c r="L77" i="8"/>
  <c r="L79" i="8"/>
  <c r="L61" i="8"/>
  <c r="L74" i="8"/>
  <c r="L66" i="8"/>
  <c r="L76" i="8"/>
  <c r="L65" i="8"/>
  <c r="L62" i="8"/>
  <c r="L69" i="8"/>
  <c r="L71" i="8"/>
  <c r="L78" i="8"/>
  <c r="L67" i="8"/>
  <c r="L63" i="8"/>
  <c r="L34" i="8"/>
  <c r="L72" i="8"/>
  <c r="Q73" i="8"/>
  <c r="Q76" i="8"/>
  <c r="Q60" i="8"/>
  <c r="Q67" i="8"/>
  <c r="Q70" i="8"/>
  <c r="Q34" i="8"/>
  <c r="Q69" i="8"/>
  <c r="Q72" i="8"/>
  <c r="Q79" i="8"/>
  <c r="Q63" i="8"/>
  <c r="Q66" i="8"/>
  <c r="Q61" i="8"/>
  <c r="Q71" i="8"/>
  <c r="Q68" i="8"/>
  <c r="Q78" i="8"/>
  <c r="Q77" i="8"/>
  <c r="Q64" i="8"/>
  <c r="Q74" i="8"/>
  <c r="Q65" i="8"/>
  <c r="Q75" i="8"/>
  <c r="Q62" i="8"/>
  <c r="U56" i="8" l="1"/>
  <c r="I56" i="8"/>
  <c r="M56" i="8"/>
  <c r="Z56" i="8"/>
  <c r="G56" i="8"/>
  <c r="W56" i="8"/>
  <c r="P56" i="8"/>
  <c r="W39" i="7"/>
  <c r="L56" i="8"/>
  <c r="Y5" i="8"/>
  <c r="Y56" i="8"/>
  <c r="O56" i="8"/>
  <c r="V56" i="8"/>
  <c r="S56" i="8"/>
  <c r="K56" i="8"/>
  <c r="T56" i="8"/>
  <c r="H56" i="8"/>
  <c r="X56" i="8"/>
  <c r="N56" i="8" l="1"/>
  <c r="Q56" i="8" s="1"/>
  <c r="X39" i="7"/>
  <c r="K9" i="8" l="1"/>
  <c r="S40" i="7" s="1"/>
  <c r="O9" i="8"/>
  <c r="W40" i="7" s="1"/>
  <c r="S9" i="8"/>
  <c r="X9" i="8"/>
  <c r="M9" i="8"/>
  <c r="U40" i="7" s="1"/>
  <c r="U9" i="8"/>
  <c r="R56" i="8"/>
  <c r="G9" i="8" s="1"/>
  <c r="H9" i="8"/>
  <c r="P40" i="7" s="1"/>
  <c r="L9" i="8"/>
  <c r="T40" i="7" s="1"/>
  <c r="P9" i="8"/>
  <c r="T9" i="8"/>
  <c r="I9" i="8"/>
  <c r="Q40" i="7" s="1"/>
  <c r="Q9" i="8"/>
  <c r="Y9" i="8"/>
  <c r="Z9" i="8"/>
  <c r="V9" i="8"/>
  <c r="R9" i="8"/>
  <c r="N9" i="8"/>
  <c r="V40" i="7" s="1"/>
  <c r="J9" i="8"/>
  <c r="R40" i="7" s="1"/>
  <c r="X40" i="7"/>
  <c r="Y39" i="7"/>
  <c r="Y40" i="7" s="1"/>
  <c r="N7" i="9" l="1"/>
  <c r="N8" i="9" s="1"/>
  <c r="R7" i="9"/>
  <c r="R8" i="9" s="1"/>
  <c r="Q7" i="9"/>
  <c r="Q8" i="9" s="1"/>
  <c r="O40" i="7"/>
  <c r="R41" i="7"/>
  <c r="R42" i="7" s="1"/>
  <c r="Q41" i="7"/>
  <c r="Q42" i="7" s="1"/>
  <c r="Q45" i="7" s="1"/>
  <c r="Q9" i="7" s="1"/>
  <c r="S41" i="7"/>
  <c r="R45" i="7"/>
  <c r="R9" i="7" s="1"/>
  <c r="W9" i="8"/>
  <c r="M7" i="9" s="1"/>
  <c r="M8" i="9" s="1"/>
  <c r="Q8" i="7" l="1"/>
  <c r="BF9" i="7"/>
  <c r="M21" i="9"/>
  <c r="M23" i="9"/>
  <c r="M19" i="9"/>
  <c r="M27" i="9"/>
  <c r="M29" i="9"/>
  <c r="M12" i="9"/>
  <c r="M14" i="9"/>
  <c r="M22" i="9"/>
  <c r="M18" i="9"/>
  <c r="M20" i="9"/>
  <c r="M28" i="9"/>
  <c r="M30" i="9"/>
  <c r="M15" i="9"/>
  <c r="M17" i="9"/>
  <c r="M16" i="9"/>
  <c r="M26" i="9"/>
  <c r="M11" i="9"/>
  <c r="M25" i="9"/>
  <c r="M13" i="9"/>
  <c r="M24" i="9"/>
  <c r="K7" i="9"/>
  <c r="K8" i="9" s="1"/>
  <c r="Q21" i="9"/>
  <c r="Q23" i="9"/>
  <c r="Q19" i="9"/>
  <c r="Q27" i="9"/>
  <c r="Q29" i="9"/>
  <c r="Q12" i="9"/>
  <c r="Q14" i="9"/>
  <c r="Q22" i="9"/>
  <c r="Q18" i="9"/>
  <c r="Q20" i="9"/>
  <c r="Q28" i="9"/>
  <c r="Q30" i="9"/>
  <c r="Q15" i="9"/>
  <c r="Q17" i="9"/>
  <c r="Q16" i="9"/>
  <c r="Q11" i="9"/>
  <c r="Q25" i="9"/>
  <c r="Q13" i="9"/>
  <c r="Q26" i="9"/>
  <c r="Q24" i="9"/>
  <c r="V7" i="9"/>
  <c r="V8" i="9" s="1"/>
  <c r="O7" i="9"/>
  <c r="O8" i="9" s="1"/>
  <c r="G7" i="9"/>
  <c r="S7" i="9"/>
  <c r="S8" i="9" s="1"/>
  <c r="R27" i="9"/>
  <c r="R29" i="9"/>
  <c r="R16" i="9"/>
  <c r="R18" i="9"/>
  <c r="R15" i="9"/>
  <c r="R26" i="9"/>
  <c r="R23" i="9"/>
  <c r="R25" i="9"/>
  <c r="R12" i="9"/>
  <c r="R14" i="9"/>
  <c r="R22" i="9"/>
  <c r="R24" i="9"/>
  <c r="R20" i="9"/>
  <c r="R28" i="9"/>
  <c r="R30" i="9"/>
  <c r="R11" i="9"/>
  <c r="R19" i="9"/>
  <c r="R13" i="9"/>
  <c r="R21" i="9"/>
  <c r="R17" i="9"/>
  <c r="Z7" i="9"/>
  <c r="Z8" i="9" s="1"/>
  <c r="T7" i="9"/>
  <c r="T8" i="9" s="1"/>
  <c r="L7" i="9"/>
  <c r="L8" i="9" s="1"/>
  <c r="T41" i="7"/>
  <c r="H7" i="9"/>
  <c r="H8" i="9" s="1"/>
  <c r="X7" i="9"/>
  <c r="X8" i="9" s="1"/>
  <c r="I7" i="9"/>
  <c r="I8" i="9" s="1"/>
  <c r="N22" i="9"/>
  <c r="N24" i="9"/>
  <c r="N20" i="9"/>
  <c r="N28" i="9"/>
  <c r="N30" i="9"/>
  <c r="N11" i="9"/>
  <c r="N13" i="9"/>
  <c r="N21" i="9"/>
  <c r="N17" i="9"/>
  <c r="N19" i="9"/>
  <c r="N27" i="9"/>
  <c r="N29" i="9"/>
  <c r="N16" i="9"/>
  <c r="N18" i="9"/>
  <c r="N15" i="9"/>
  <c r="N23" i="9"/>
  <c r="N25" i="9"/>
  <c r="N12" i="9"/>
  <c r="N26" i="9"/>
  <c r="N14" i="9"/>
  <c r="Y7" i="9"/>
  <c r="Y8" i="9" s="1"/>
  <c r="BH9" i="7"/>
  <c r="R8" i="7"/>
  <c r="O45" i="7"/>
  <c r="O9" i="7" s="1"/>
  <c r="P41" i="7"/>
  <c r="P42" i="7" s="1"/>
  <c r="P45" i="7" s="1"/>
  <c r="P9" i="7" s="1"/>
  <c r="W7" i="9"/>
  <c r="W8" i="9" s="1"/>
  <c r="P7" i="9"/>
  <c r="P8" i="9" s="1"/>
  <c r="U7" i="9"/>
  <c r="U8" i="9" s="1"/>
  <c r="J7" i="9"/>
  <c r="J8" i="9" s="1"/>
  <c r="Y28" i="9" l="1"/>
  <c r="Y30" i="9"/>
  <c r="Y15" i="9"/>
  <c r="Y17" i="9"/>
  <c r="Y16" i="9"/>
  <c r="Y25" i="9"/>
  <c r="Y24" i="9"/>
  <c r="Y26" i="9"/>
  <c r="Y11" i="9"/>
  <c r="Y13" i="9"/>
  <c r="Y21" i="9"/>
  <c r="Y23" i="9"/>
  <c r="Y19" i="9"/>
  <c r="Y27" i="9"/>
  <c r="Y29" i="9"/>
  <c r="Y12" i="9"/>
  <c r="Y20" i="9"/>
  <c r="Y18" i="9"/>
  <c r="Y14" i="9"/>
  <c r="Y22" i="9"/>
  <c r="U41" i="7"/>
  <c r="R31" i="9"/>
  <c r="S28" i="9"/>
  <c r="S30" i="9"/>
  <c r="S15" i="9"/>
  <c r="S17" i="9"/>
  <c r="S16" i="9"/>
  <c r="S25" i="9"/>
  <c r="S24" i="9"/>
  <c r="S26" i="9"/>
  <c r="S11" i="9"/>
  <c r="S31" i="9" s="1"/>
  <c r="S13" i="9"/>
  <c r="S21" i="9"/>
  <c r="S23" i="9"/>
  <c r="S19" i="9"/>
  <c r="S27" i="9"/>
  <c r="S29" i="9"/>
  <c r="S14" i="9"/>
  <c r="S20" i="9"/>
  <c r="S22" i="9"/>
  <c r="S12" i="9"/>
  <c r="S18" i="9"/>
  <c r="V22" i="9"/>
  <c r="V24" i="9"/>
  <c r="V20" i="9"/>
  <c r="V28" i="9"/>
  <c r="V30" i="9"/>
  <c r="V11" i="9"/>
  <c r="V13" i="9"/>
  <c r="V21" i="9"/>
  <c r="V17" i="9"/>
  <c r="V19" i="9"/>
  <c r="V27" i="9"/>
  <c r="V29" i="9"/>
  <c r="V16" i="9"/>
  <c r="V18" i="9"/>
  <c r="V15" i="9"/>
  <c r="V12" i="9"/>
  <c r="V25" i="9"/>
  <c r="V26" i="9"/>
  <c r="V14" i="9"/>
  <c r="V23" i="9"/>
  <c r="J22" i="9"/>
  <c r="J24" i="9"/>
  <c r="J20" i="9"/>
  <c r="J28" i="9"/>
  <c r="J30" i="9"/>
  <c r="J11" i="9"/>
  <c r="J13" i="9"/>
  <c r="J21" i="9"/>
  <c r="J17" i="9"/>
  <c r="J19" i="9"/>
  <c r="J27" i="9"/>
  <c r="J29" i="9"/>
  <c r="J16" i="9"/>
  <c r="J18" i="9"/>
  <c r="J15" i="9"/>
  <c r="J23" i="9"/>
  <c r="J14" i="9"/>
  <c r="J25" i="9"/>
  <c r="J26" i="9"/>
  <c r="J12" i="9"/>
  <c r="U24" i="9"/>
  <c r="U26" i="9"/>
  <c r="U27" i="9"/>
  <c r="U30" i="9"/>
  <c r="U22" i="9"/>
  <c r="U12" i="9"/>
  <c r="U14" i="9"/>
  <c r="U15" i="9"/>
  <c r="U18" i="9"/>
  <c r="U20" i="9"/>
  <c r="U29" i="9"/>
  <c r="U23" i="9"/>
  <c r="U11" i="9"/>
  <c r="U31" i="9" s="1"/>
  <c r="U13" i="9"/>
  <c r="U25" i="9"/>
  <c r="U28" i="9"/>
  <c r="U16" i="9"/>
  <c r="U17" i="9"/>
  <c r="U19" i="9"/>
  <c r="U21" i="9"/>
  <c r="O8" i="7"/>
  <c r="BB9" i="7"/>
  <c r="I21" i="9"/>
  <c r="I23" i="9"/>
  <c r="I19" i="9"/>
  <c r="I27" i="9"/>
  <c r="I29" i="9"/>
  <c r="I12" i="9"/>
  <c r="I14" i="9"/>
  <c r="I22" i="9"/>
  <c r="I18" i="9"/>
  <c r="I20" i="9"/>
  <c r="I28" i="9"/>
  <c r="I30" i="9"/>
  <c r="I15" i="9"/>
  <c r="I17" i="9"/>
  <c r="I16" i="9"/>
  <c r="I26" i="9"/>
  <c r="I11" i="9"/>
  <c r="I31" i="9" s="1"/>
  <c r="I24" i="9"/>
  <c r="I25" i="9"/>
  <c r="I13" i="9"/>
  <c r="L27" i="9"/>
  <c r="L29" i="9"/>
  <c r="L16" i="9"/>
  <c r="L18" i="9"/>
  <c r="L15" i="9"/>
  <c r="L26" i="9"/>
  <c r="L23" i="9"/>
  <c r="L25" i="9"/>
  <c r="L12" i="9"/>
  <c r="L14" i="9"/>
  <c r="L22" i="9"/>
  <c r="L24" i="9"/>
  <c r="L20" i="9"/>
  <c r="L28" i="9"/>
  <c r="L30" i="9"/>
  <c r="L21" i="9"/>
  <c r="L17" i="9"/>
  <c r="L11" i="9"/>
  <c r="L19" i="9"/>
  <c r="L13" i="9"/>
  <c r="Q31" i="9"/>
  <c r="K28" i="9"/>
  <c r="K30" i="9"/>
  <c r="K15" i="9"/>
  <c r="K17" i="9"/>
  <c r="K16" i="9"/>
  <c r="K25" i="9"/>
  <c r="K24" i="9"/>
  <c r="K26" i="9"/>
  <c r="K11" i="9"/>
  <c r="K13" i="9"/>
  <c r="K21" i="9"/>
  <c r="K23" i="9"/>
  <c r="K19" i="9"/>
  <c r="K27" i="9"/>
  <c r="K29" i="9"/>
  <c r="K12" i="9"/>
  <c r="K20" i="9"/>
  <c r="K14" i="9"/>
  <c r="K22" i="9"/>
  <c r="K18" i="9"/>
  <c r="M31" i="9"/>
  <c r="BD9" i="7"/>
  <c r="P8" i="7"/>
  <c r="P27" i="9"/>
  <c r="P29" i="9"/>
  <c r="P16" i="9"/>
  <c r="P18" i="9"/>
  <c r="P15" i="9"/>
  <c r="P26" i="9"/>
  <c r="P23" i="9"/>
  <c r="P25" i="9"/>
  <c r="P12" i="9"/>
  <c r="P14" i="9"/>
  <c r="P22" i="9"/>
  <c r="P24" i="9"/>
  <c r="P20" i="9"/>
  <c r="P28" i="9"/>
  <c r="P30" i="9"/>
  <c r="P21" i="9"/>
  <c r="P13" i="9"/>
  <c r="P17" i="9"/>
  <c r="P11" i="9"/>
  <c r="P19" i="9"/>
  <c r="X27" i="9"/>
  <c r="X29" i="9"/>
  <c r="X16" i="9"/>
  <c r="X18" i="9"/>
  <c r="X15" i="9"/>
  <c r="X26" i="9"/>
  <c r="X23" i="9"/>
  <c r="X25" i="9"/>
  <c r="X12" i="9"/>
  <c r="X14" i="9"/>
  <c r="X22" i="9"/>
  <c r="X24" i="9"/>
  <c r="X20" i="9"/>
  <c r="X28" i="9"/>
  <c r="X30" i="9"/>
  <c r="X13" i="9"/>
  <c r="X21" i="9"/>
  <c r="X19" i="9"/>
  <c r="X17" i="9"/>
  <c r="X11" i="9"/>
  <c r="T13" i="9"/>
  <c r="T15" i="9"/>
  <c r="T23" i="9"/>
  <c r="T25" i="9"/>
  <c r="T11" i="9"/>
  <c r="T26" i="9"/>
  <c r="T29" i="9"/>
  <c r="T21" i="9"/>
  <c r="T12" i="9"/>
  <c r="T14" i="9"/>
  <c r="T22" i="9"/>
  <c r="T24" i="9"/>
  <c r="T20" i="9"/>
  <c r="T28" i="9"/>
  <c r="T30" i="9"/>
  <c r="T18" i="9"/>
  <c r="T27" i="9"/>
  <c r="T17" i="9"/>
  <c r="T16" i="9"/>
  <c r="T19" i="9"/>
  <c r="H5" i="9"/>
  <c r="G8" i="9"/>
  <c r="W28" i="9"/>
  <c r="W30" i="9"/>
  <c r="W15" i="9"/>
  <c r="W17" i="9"/>
  <c r="W16" i="9"/>
  <c r="W25" i="9"/>
  <c r="W24" i="9"/>
  <c r="W26" i="9"/>
  <c r="W11" i="9"/>
  <c r="W13" i="9"/>
  <c r="W21" i="9"/>
  <c r="W23" i="9"/>
  <c r="W19" i="9"/>
  <c r="W27" i="9"/>
  <c r="W29" i="9"/>
  <c r="W14" i="9"/>
  <c r="W22" i="9"/>
  <c r="W18" i="9"/>
  <c r="W12" i="9"/>
  <c r="W20" i="9"/>
  <c r="N31" i="9"/>
  <c r="H27" i="9"/>
  <c r="H29" i="9"/>
  <c r="H16" i="9"/>
  <c r="H18" i="9"/>
  <c r="H15" i="9"/>
  <c r="H26" i="9"/>
  <c r="H23" i="9"/>
  <c r="H25" i="9"/>
  <c r="H12" i="9"/>
  <c r="H14" i="9"/>
  <c r="H22" i="9"/>
  <c r="H24" i="9"/>
  <c r="H20" i="9"/>
  <c r="H28" i="9"/>
  <c r="H30" i="9"/>
  <c r="H17" i="9"/>
  <c r="H11" i="9"/>
  <c r="H19" i="9"/>
  <c r="H21" i="9"/>
  <c r="H13" i="9"/>
  <c r="Z22" i="9"/>
  <c r="Z24" i="9"/>
  <c r="Z20" i="9"/>
  <c r="Z28" i="9"/>
  <c r="Z30" i="9"/>
  <c r="Z11" i="9"/>
  <c r="Z13" i="9"/>
  <c r="Z21" i="9"/>
  <c r="Z17" i="9"/>
  <c r="Z19" i="9"/>
  <c r="Z27" i="9"/>
  <c r="Z29" i="9"/>
  <c r="Z16" i="9"/>
  <c r="Z18" i="9"/>
  <c r="Z15" i="9"/>
  <c r="Z25" i="9"/>
  <c r="Z23" i="9"/>
  <c r="Z12" i="9"/>
  <c r="Z26" i="9"/>
  <c r="Z14" i="9"/>
  <c r="O24" i="9"/>
  <c r="O26" i="9"/>
  <c r="O12" i="9"/>
  <c r="O30" i="9"/>
  <c r="O22" i="9"/>
  <c r="O25" i="9"/>
  <c r="O29" i="9"/>
  <c r="O13" i="9"/>
  <c r="O17" i="9"/>
  <c r="O11" i="9"/>
  <c r="O15" i="9"/>
  <c r="O19" i="9"/>
  <c r="O18" i="9"/>
  <c r="O20" i="9"/>
  <c r="O23" i="9"/>
  <c r="O28" i="9"/>
  <c r="O16" i="9"/>
  <c r="O27" i="9"/>
  <c r="O14" i="9"/>
  <c r="O21" i="9"/>
  <c r="O31" i="9" l="1"/>
  <c r="Z31" i="9"/>
  <c r="T31" i="9"/>
  <c r="H31" i="9"/>
  <c r="X31" i="9"/>
  <c r="W31" i="9"/>
  <c r="P31" i="9"/>
  <c r="V41" i="7"/>
  <c r="G19" i="9"/>
  <c r="F19" i="9" s="1"/>
  <c r="G23" i="9"/>
  <c r="F23" i="9" s="1"/>
  <c r="G24" i="9"/>
  <c r="F24" i="9" s="1"/>
  <c r="G30" i="9"/>
  <c r="F30" i="9" s="1"/>
  <c r="G26" i="9"/>
  <c r="F26" i="9" s="1"/>
  <c r="G20" i="9"/>
  <c r="F20" i="9" s="1"/>
  <c r="G18" i="9"/>
  <c r="F18" i="9" s="1"/>
  <c r="G27" i="9"/>
  <c r="F27" i="9" s="1"/>
  <c r="G14" i="9"/>
  <c r="F14" i="9" s="1"/>
  <c r="G22" i="9"/>
  <c r="F22" i="9" s="1"/>
  <c r="G25" i="9"/>
  <c r="F25" i="9" s="1"/>
  <c r="G12" i="9"/>
  <c r="F12" i="9" s="1"/>
  <c r="G29" i="9"/>
  <c r="F29" i="9" s="1"/>
  <c r="G28" i="9"/>
  <c r="F28" i="9" s="1"/>
  <c r="G16" i="9"/>
  <c r="F16" i="9" s="1"/>
  <c r="G17" i="9"/>
  <c r="F17" i="9" s="1"/>
  <c r="G11" i="9"/>
  <c r="G15" i="9"/>
  <c r="F15" i="9" s="1"/>
  <c r="G21" i="9"/>
  <c r="F21" i="9" s="1"/>
  <c r="G13" i="9"/>
  <c r="F13" i="9" s="1"/>
  <c r="K31" i="9"/>
  <c r="L31" i="9"/>
  <c r="J31" i="9"/>
  <c r="V31" i="9"/>
  <c r="Y31" i="9"/>
  <c r="G31" i="9" l="1"/>
  <c r="F33" i="9" s="1"/>
  <c r="F11" i="9"/>
  <c r="W41" i="7"/>
  <c r="X41" i="7" l="1"/>
  <c r="F40" i="9"/>
  <c r="F47" i="9"/>
  <c r="F36" i="9"/>
  <c r="F41" i="9"/>
  <c r="F52" i="9"/>
  <c r="F43" i="9"/>
  <c r="F50" i="9"/>
  <c r="F42" i="9"/>
  <c r="F39" i="9"/>
  <c r="F46" i="9"/>
  <c r="F48" i="9"/>
  <c r="F44" i="9"/>
  <c r="F38" i="9"/>
  <c r="F37" i="9"/>
  <c r="F49" i="9"/>
  <c r="F45" i="9"/>
  <c r="F51" i="9"/>
  <c r="F53" i="9"/>
  <c r="F54" i="9"/>
  <c r="F35" i="9"/>
  <c r="Z35" i="9" l="1"/>
  <c r="R35" i="9"/>
  <c r="T35" i="9"/>
  <c r="H35" i="9"/>
  <c r="J35" i="9"/>
  <c r="L35" i="9"/>
  <c r="N35" i="9"/>
  <c r="K35" i="9"/>
  <c r="G35" i="9"/>
  <c r="X35" i="9"/>
  <c r="P35" i="9"/>
  <c r="I35" i="9"/>
  <c r="V35" i="9"/>
  <c r="S35" i="9"/>
  <c r="U35" i="9"/>
  <c r="Y35" i="9"/>
  <c r="O35" i="9"/>
  <c r="Q35" i="9"/>
  <c r="W35" i="9"/>
  <c r="M35" i="9"/>
  <c r="W53" i="9"/>
  <c r="Q53" i="9"/>
  <c r="K53" i="9"/>
  <c r="L53" i="9"/>
  <c r="G53" i="9"/>
  <c r="N53" i="9"/>
  <c r="I53" i="9"/>
  <c r="H53" i="9"/>
  <c r="R53" i="9"/>
  <c r="T53" i="9"/>
  <c r="M53" i="9"/>
  <c r="O53" i="9"/>
  <c r="Y53" i="9"/>
  <c r="X53" i="9"/>
  <c r="S53" i="9"/>
  <c r="P53" i="9"/>
  <c r="Z53" i="9"/>
  <c r="J53" i="9"/>
  <c r="V53" i="9"/>
  <c r="U53" i="9"/>
  <c r="Y46" i="9"/>
  <c r="M46" i="9"/>
  <c r="S46" i="9"/>
  <c r="X46" i="9"/>
  <c r="Z46" i="9"/>
  <c r="K46" i="9"/>
  <c r="P46" i="9"/>
  <c r="J46" i="9"/>
  <c r="O46" i="9"/>
  <c r="U46" i="9"/>
  <c r="L46" i="9"/>
  <c r="R46" i="9"/>
  <c r="W46" i="9"/>
  <c r="Q46" i="9"/>
  <c r="V46" i="9"/>
  <c r="G46" i="9"/>
  <c r="H46" i="9"/>
  <c r="I46" i="9"/>
  <c r="T46" i="9"/>
  <c r="N46" i="9"/>
  <c r="Y43" i="9"/>
  <c r="M43" i="9"/>
  <c r="S43" i="9"/>
  <c r="X43" i="9"/>
  <c r="Z43" i="9"/>
  <c r="K43" i="9"/>
  <c r="P43" i="9"/>
  <c r="J43" i="9"/>
  <c r="O43" i="9"/>
  <c r="U43" i="9"/>
  <c r="L43" i="9"/>
  <c r="R43" i="9"/>
  <c r="W43" i="9"/>
  <c r="Q43" i="9"/>
  <c r="V43" i="9"/>
  <c r="G43" i="9"/>
  <c r="H43" i="9"/>
  <c r="T43" i="9"/>
  <c r="I43" i="9"/>
  <c r="N43" i="9"/>
  <c r="Y47" i="9"/>
  <c r="M47" i="9"/>
  <c r="S47" i="9"/>
  <c r="X47" i="9"/>
  <c r="Z47" i="9"/>
  <c r="K47" i="9"/>
  <c r="P47" i="9"/>
  <c r="J47" i="9"/>
  <c r="O47" i="9"/>
  <c r="U47" i="9"/>
  <c r="L47" i="9"/>
  <c r="R47" i="9"/>
  <c r="W47" i="9"/>
  <c r="Q47" i="9"/>
  <c r="V47" i="9"/>
  <c r="G47" i="9"/>
  <c r="H47" i="9"/>
  <c r="I47" i="9"/>
  <c r="T47" i="9"/>
  <c r="N47" i="9"/>
  <c r="W54" i="9"/>
  <c r="Q54" i="9"/>
  <c r="V54" i="9"/>
  <c r="L54" i="9"/>
  <c r="R54" i="9"/>
  <c r="N54" i="9"/>
  <c r="T54" i="9"/>
  <c r="H54" i="9"/>
  <c r="G54" i="9"/>
  <c r="I54" i="9"/>
  <c r="X54" i="9"/>
  <c r="Z54" i="9"/>
  <c r="Y54" i="9"/>
  <c r="M54" i="9"/>
  <c r="S54" i="9"/>
  <c r="P54" i="9"/>
  <c r="K54" i="9"/>
  <c r="O54" i="9"/>
  <c r="J54" i="9"/>
  <c r="U54" i="9"/>
  <c r="W37" i="9"/>
  <c r="Q37" i="9"/>
  <c r="V37" i="9"/>
  <c r="L37" i="9"/>
  <c r="R37" i="9"/>
  <c r="N37" i="9"/>
  <c r="T37" i="9"/>
  <c r="H37" i="9"/>
  <c r="G37" i="9"/>
  <c r="I37" i="9"/>
  <c r="X37" i="9"/>
  <c r="Z37" i="9"/>
  <c r="Y37" i="9"/>
  <c r="M37" i="9"/>
  <c r="S37" i="9"/>
  <c r="U37" i="9"/>
  <c r="J37" i="9"/>
  <c r="K37" i="9"/>
  <c r="O37" i="9"/>
  <c r="P37" i="9"/>
  <c r="Y51" i="9"/>
  <c r="M51" i="9"/>
  <c r="S51" i="9"/>
  <c r="X51" i="9"/>
  <c r="Z51" i="9"/>
  <c r="K51" i="9"/>
  <c r="P51" i="9"/>
  <c r="J51" i="9"/>
  <c r="O51" i="9"/>
  <c r="U51" i="9"/>
  <c r="L51" i="9"/>
  <c r="R51" i="9"/>
  <c r="W51" i="9"/>
  <c r="Q51" i="9"/>
  <c r="V51" i="9"/>
  <c r="I51" i="9"/>
  <c r="N51" i="9"/>
  <c r="G51" i="9"/>
  <c r="T51" i="9"/>
  <c r="H51" i="9"/>
  <c r="W38" i="9"/>
  <c r="Q38" i="9"/>
  <c r="V38" i="9"/>
  <c r="L38" i="9"/>
  <c r="R38" i="9"/>
  <c r="N38" i="9"/>
  <c r="T38" i="9"/>
  <c r="H38" i="9"/>
  <c r="G38" i="9"/>
  <c r="I38" i="9"/>
  <c r="X38" i="9"/>
  <c r="Z38" i="9"/>
  <c r="Y38" i="9"/>
  <c r="M38" i="9"/>
  <c r="S38" i="9"/>
  <c r="P38" i="9"/>
  <c r="K38" i="9"/>
  <c r="O38" i="9"/>
  <c r="J38" i="9"/>
  <c r="U38" i="9"/>
  <c r="W39" i="9"/>
  <c r="Q39" i="9"/>
  <c r="V39" i="9"/>
  <c r="L39" i="9"/>
  <c r="R39" i="9"/>
  <c r="N39" i="9"/>
  <c r="T39" i="9"/>
  <c r="H39" i="9"/>
  <c r="G39" i="9"/>
  <c r="I39" i="9"/>
  <c r="X39" i="9"/>
  <c r="Z39" i="9"/>
  <c r="Y39" i="9"/>
  <c r="M39" i="9"/>
  <c r="S39" i="9"/>
  <c r="K39" i="9"/>
  <c r="P39" i="9"/>
  <c r="O39" i="9"/>
  <c r="J39" i="9"/>
  <c r="U39" i="9"/>
  <c r="Y52" i="9"/>
  <c r="M52" i="9"/>
  <c r="S52" i="9"/>
  <c r="X52" i="9"/>
  <c r="Z52" i="9"/>
  <c r="K52" i="9"/>
  <c r="P52" i="9"/>
  <c r="J52" i="9"/>
  <c r="O52" i="9"/>
  <c r="U52" i="9"/>
  <c r="L52" i="9"/>
  <c r="R52" i="9"/>
  <c r="W52" i="9"/>
  <c r="Q52" i="9"/>
  <c r="V52" i="9"/>
  <c r="N52" i="9"/>
  <c r="T52" i="9"/>
  <c r="G52" i="9"/>
  <c r="H52" i="9"/>
  <c r="I52" i="9"/>
  <c r="Y40" i="9"/>
  <c r="M40" i="9"/>
  <c r="S40" i="9"/>
  <c r="X40" i="9"/>
  <c r="Z40" i="9"/>
  <c r="K40" i="9"/>
  <c r="P40" i="9"/>
  <c r="J40" i="9"/>
  <c r="O40" i="9"/>
  <c r="U40" i="9"/>
  <c r="L40" i="9"/>
  <c r="R40" i="9"/>
  <c r="W40" i="9"/>
  <c r="Q40" i="9"/>
  <c r="V40" i="9"/>
  <c r="N40" i="9"/>
  <c r="I40" i="9"/>
  <c r="T40" i="9"/>
  <c r="G40" i="9"/>
  <c r="H40" i="9"/>
  <c r="W44" i="9"/>
  <c r="Q44" i="9"/>
  <c r="V44" i="9"/>
  <c r="L44" i="9"/>
  <c r="R44" i="9"/>
  <c r="N44" i="9"/>
  <c r="T44" i="9"/>
  <c r="H44" i="9"/>
  <c r="G44" i="9"/>
  <c r="I44" i="9"/>
  <c r="X44" i="9"/>
  <c r="Z44" i="9"/>
  <c r="Y44" i="9"/>
  <c r="M44" i="9"/>
  <c r="S44" i="9"/>
  <c r="U44" i="9"/>
  <c r="J44" i="9"/>
  <c r="K44" i="9"/>
  <c r="P44" i="9"/>
  <c r="O44" i="9"/>
  <c r="W42" i="9"/>
  <c r="Q42" i="9"/>
  <c r="V42" i="9"/>
  <c r="L42" i="9"/>
  <c r="R42" i="9"/>
  <c r="N42" i="9"/>
  <c r="T42" i="9"/>
  <c r="H42" i="9"/>
  <c r="G42" i="9"/>
  <c r="I42" i="9"/>
  <c r="X42" i="9"/>
  <c r="Z42" i="9"/>
  <c r="Y42" i="9"/>
  <c r="M42" i="9"/>
  <c r="S42" i="9"/>
  <c r="O42" i="9"/>
  <c r="J42" i="9"/>
  <c r="U42" i="9"/>
  <c r="K42" i="9"/>
  <c r="P42" i="9"/>
  <c r="W41" i="9"/>
  <c r="Q41" i="9"/>
  <c r="V41" i="9"/>
  <c r="L41" i="9"/>
  <c r="R41" i="9"/>
  <c r="N41" i="9"/>
  <c r="T41" i="9"/>
  <c r="H41" i="9"/>
  <c r="G41" i="9"/>
  <c r="I41" i="9"/>
  <c r="X41" i="9"/>
  <c r="Z41" i="9"/>
  <c r="Y41" i="9"/>
  <c r="M41" i="9"/>
  <c r="S41" i="9"/>
  <c r="O41" i="9"/>
  <c r="J41" i="9"/>
  <c r="U41" i="9"/>
  <c r="K41" i="9"/>
  <c r="P41" i="9"/>
  <c r="Y41" i="7"/>
  <c r="Y45" i="9"/>
  <c r="M45" i="9"/>
  <c r="S45" i="9"/>
  <c r="X45" i="9"/>
  <c r="Z45" i="9"/>
  <c r="K45" i="9"/>
  <c r="P45" i="9"/>
  <c r="J45" i="9"/>
  <c r="O45" i="9"/>
  <c r="U45" i="9"/>
  <c r="L45" i="9"/>
  <c r="R45" i="9"/>
  <c r="W45" i="9"/>
  <c r="Q45" i="9"/>
  <c r="V45" i="9"/>
  <c r="I45" i="9"/>
  <c r="N45" i="9"/>
  <c r="H45" i="9"/>
  <c r="T45" i="9"/>
  <c r="G45" i="9"/>
  <c r="Y49" i="9"/>
  <c r="M49" i="9"/>
  <c r="S49" i="9"/>
  <c r="X49" i="9"/>
  <c r="Z49" i="9"/>
  <c r="K49" i="9"/>
  <c r="P49" i="9"/>
  <c r="J49" i="9"/>
  <c r="O49" i="9"/>
  <c r="U49" i="9"/>
  <c r="L49" i="9"/>
  <c r="R49" i="9"/>
  <c r="W49" i="9"/>
  <c r="Q49" i="9"/>
  <c r="V49" i="9"/>
  <c r="T49" i="9"/>
  <c r="N49" i="9"/>
  <c r="G49" i="9"/>
  <c r="H49" i="9"/>
  <c r="I49" i="9"/>
  <c r="Y48" i="9"/>
  <c r="M48" i="9"/>
  <c r="S48" i="9"/>
  <c r="X48" i="9"/>
  <c r="Z48" i="9"/>
  <c r="K48" i="9"/>
  <c r="P48" i="9"/>
  <c r="J48" i="9"/>
  <c r="O48" i="9"/>
  <c r="U48" i="9"/>
  <c r="L48" i="9"/>
  <c r="R48" i="9"/>
  <c r="W48" i="9"/>
  <c r="Q48" i="9"/>
  <c r="V48" i="9"/>
  <c r="T48" i="9"/>
  <c r="G48" i="9"/>
  <c r="H48" i="9"/>
  <c r="I48" i="9"/>
  <c r="N48" i="9"/>
  <c r="Y50" i="9"/>
  <c r="M50" i="9"/>
  <c r="S50" i="9"/>
  <c r="X50" i="9"/>
  <c r="Z50" i="9"/>
  <c r="K50" i="9"/>
  <c r="P50" i="9"/>
  <c r="J50" i="9"/>
  <c r="O50" i="9"/>
  <c r="U50" i="9"/>
  <c r="L50" i="9"/>
  <c r="R50" i="9"/>
  <c r="W50" i="9"/>
  <c r="Q50" i="9"/>
  <c r="V50" i="9"/>
  <c r="N50" i="9"/>
  <c r="I50" i="9"/>
  <c r="T50" i="9"/>
  <c r="G50" i="9"/>
  <c r="H50" i="9"/>
  <c r="W36" i="9"/>
  <c r="Q36" i="9"/>
  <c r="V36" i="9"/>
  <c r="L36" i="9"/>
  <c r="R36" i="9"/>
  <c r="N36" i="9"/>
  <c r="T36" i="9"/>
  <c r="H36" i="9"/>
  <c r="G36" i="9"/>
  <c r="I36" i="9"/>
  <c r="X36" i="9"/>
  <c r="Z36" i="9"/>
  <c r="Y36" i="9"/>
  <c r="M36" i="9"/>
  <c r="S36" i="9"/>
  <c r="K36" i="9"/>
  <c r="P36" i="9"/>
  <c r="U36" i="9"/>
  <c r="O36" i="9"/>
  <c r="J36" i="9"/>
  <c r="M55" i="9" l="1"/>
  <c r="Y55" i="9"/>
  <c r="I55" i="9"/>
  <c r="K55" i="9"/>
  <c r="H55" i="9"/>
  <c r="W55" i="9"/>
  <c r="U55" i="9"/>
  <c r="P55" i="9"/>
  <c r="N55" i="9"/>
  <c r="T55" i="9"/>
  <c r="Z41" i="7"/>
  <c r="Q55" i="9"/>
  <c r="S55" i="9"/>
  <c r="X55" i="9"/>
  <c r="L55" i="9"/>
  <c r="R55" i="9"/>
  <c r="O55" i="9"/>
  <c r="V55" i="9"/>
  <c r="G55" i="9"/>
  <c r="J55" i="9"/>
  <c r="Z55" i="9"/>
  <c r="L76" i="9" l="1"/>
  <c r="L74" i="9"/>
  <c r="L72" i="9"/>
  <c r="L70" i="9"/>
  <c r="L68" i="9"/>
  <c r="L66" i="9"/>
  <c r="L65" i="9"/>
  <c r="L63" i="9"/>
  <c r="L61" i="9"/>
  <c r="L34" i="9"/>
  <c r="L78" i="9"/>
  <c r="L75" i="9"/>
  <c r="L73" i="9"/>
  <c r="L71" i="9"/>
  <c r="L69" i="9"/>
  <c r="L67" i="9"/>
  <c r="L64" i="9"/>
  <c r="L77" i="9"/>
  <c r="L62" i="9"/>
  <c r="L79" i="9"/>
  <c r="L60" i="9"/>
  <c r="P70" i="9"/>
  <c r="P68" i="9"/>
  <c r="P66" i="9"/>
  <c r="P64" i="9"/>
  <c r="P79" i="9"/>
  <c r="P71" i="9"/>
  <c r="P78" i="9"/>
  <c r="P63" i="9"/>
  <c r="P74" i="9"/>
  <c r="P76" i="9"/>
  <c r="P69" i="9"/>
  <c r="P72" i="9"/>
  <c r="P65" i="9"/>
  <c r="P62" i="9"/>
  <c r="P61" i="9"/>
  <c r="P67" i="9"/>
  <c r="P77" i="9"/>
  <c r="P60" i="9"/>
  <c r="P73" i="9"/>
  <c r="P75" i="9"/>
  <c r="P34" i="9"/>
  <c r="G61" i="9"/>
  <c r="G64" i="9"/>
  <c r="G76" i="9"/>
  <c r="G62" i="9"/>
  <c r="G72" i="9"/>
  <c r="G79" i="9"/>
  <c r="G66" i="9"/>
  <c r="G77" i="9"/>
  <c r="G75" i="9"/>
  <c r="G70" i="9"/>
  <c r="G34" i="9"/>
  <c r="G60" i="9"/>
  <c r="G63" i="9"/>
  <c r="G68" i="9"/>
  <c r="G69" i="9"/>
  <c r="G65" i="9"/>
  <c r="G74" i="9"/>
  <c r="G78" i="9"/>
  <c r="G67" i="9"/>
  <c r="G73" i="9"/>
  <c r="G71" i="9"/>
  <c r="I66" i="9"/>
  <c r="I64" i="9"/>
  <c r="I62" i="9"/>
  <c r="I60" i="9"/>
  <c r="I34" i="9"/>
  <c r="I79" i="9"/>
  <c r="I76" i="9"/>
  <c r="I74" i="9"/>
  <c r="I72" i="9"/>
  <c r="I70" i="9"/>
  <c r="I68" i="9"/>
  <c r="I67" i="9"/>
  <c r="I65" i="9"/>
  <c r="I63" i="9"/>
  <c r="I61" i="9"/>
  <c r="I78" i="9"/>
  <c r="I75" i="9"/>
  <c r="I73" i="9"/>
  <c r="I69" i="9"/>
  <c r="I71" i="9"/>
  <c r="I77" i="9"/>
  <c r="O62" i="9"/>
  <c r="O76" i="9"/>
  <c r="O63" i="9"/>
  <c r="O69" i="9"/>
  <c r="O70" i="9"/>
  <c r="O71" i="9"/>
  <c r="O67" i="9"/>
  <c r="O68" i="9"/>
  <c r="O66" i="9"/>
  <c r="O64" i="9"/>
  <c r="O65" i="9"/>
  <c r="O79" i="9"/>
  <c r="O77" i="9"/>
  <c r="O78" i="9"/>
  <c r="O73" i="9"/>
  <c r="O72" i="9"/>
  <c r="O75" i="9"/>
  <c r="O60" i="9"/>
  <c r="O34" i="9"/>
  <c r="O61" i="9"/>
  <c r="O74" i="9"/>
  <c r="T62" i="9"/>
  <c r="T60" i="9"/>
  <c r="T79" i="9"/>
  <c r="T77" i="9"/>
  <c r="T75" i="9"/>
  <c r="T74" i="9"/>
  <c r="T72" i="9"/>
  <c r="T70" i="9"/>
  <c r="T68" i="9"/>
  <c r="T66" i="9"/>
  <c r="T64" i="9"/>
  <c r="T63" i="9"/>
  <c r="T61" i="9"/>
  <c r="T34" i="9"/>
  <c r="T78" i="9"/>
  <c r="T76" i="9"/>
  <c r="T71" i="9"/>
  <c r="T65" i="9"/>
  <c r="T69" i="9"/>
  <c r="T73" i="9"/>
  <c r="T67" i="9"/>
  <c r="W62" i="9"/>
  <c r="W75" i="9"/>
  <c r="W73" i="9"/>
  <c r="W79" i="9"/>
  <c r="W77" i="9"/>
  <c r="W67" i="9"/>
  <c r="W72" i="9"/>
  <c r="W70" i="9"/>
  <c r="W60" i="9"/>
  <c r="W66" i="9"/>
  <c r="W64" i="9"/>
  <c r="W63" i="9"/>
  <c r="W61" i="9"/>
  <c r="W34" i="9"/>
  <c r="W68" i="9"/>
  <c r="W74" i="9"/>
  <c r="W69" i="9"/>
  <c r="W78" i="9"/>
  <c r="W71" i="9"/>
  <c r="W65" i="9"/>
  <c r="W76" i="9"/>
  <c r="Y65" i="9"/>
  <c r="Y61" i="9"/>
  <c r="Y69" i="9"/>
  <c r="Y63" i="9"/>
  <c r="Y72" i="9"/>
  <c r="Y70" i="9"/>
  <c r="Y62" i="9"/>
  <c r="Y79" i="9"/>
  <c r="Y77" i="9"/>
  <c r="Y73" i="9"/>
  <c r="Y74" i="9"/>
  <c r="Y68" i="9"/>
  <c r="Y78" i="9"/>
  <c r="Y64" i="9"/>
  <c r="Y71" i="9"/>
  <c r="Y34" i="9"/>
  <c r="Y75" i="9"/>
  <c r="Y76" i="9"/>
  <c r="Y60" i="9"/>
  <c r="Y67" i="9"/>
  <c r="Y66" i="9"/>
  <c r="K71" i="9"/>
  <c r="K69" i="9"/>
  <c r="K60" i="9"/>
  <c r="K74" i="9"/>
  <c r="K72" i="9"/>
  <c r="K76" i="9"/>
  <c r="K65" i="9"/>
  <c r="K79" i="9"/>
  <c r="K70" i="9"/>
  <c r="K64" i="9"/>
  <c r="K34" i="9"/>
  <c r="K73" i="9"/>
  <c r="K68" i="9"/>
  <c r="K66" i="9"/>
  <c r="K77" i="9"/>
  <c r="K75" i="9"/>
  <c r="K78" i="9"/>
  <c r="K67" i="9"/>
  <c r="K62" i="9"/>
  <c r="K63" i="9"/>
  <c r="K61" i="9"/>
  <c r="V65" i="9"/>
  <c r="V64" i="9"/>
  <c r="V62" i="9"/>
  <c r="V61" i="9"/>
  <c r="V78" i="9"/>
  <c r="V74" i="9"/>
  <c r="V70" i="9"/>
  <c r="V66" i="9"/>
  <c r="V72" i="9"/>
  <c r="V60" i="9"/>
  <c r="V73" i="9"/>
  <c r="V68" i="9"/>
  <c r="V76" i="9"/>
  <c r="V63" i="9"/>
  <c r="V71" i="9"/>
  <c r="V79" i="9"/>
  <c r="V75" i="9"/>
  <c r="V34" i="9"/>
  <c r="V67" i="9"/>
  <c r="V77" i="9"/>
  <c r="V69" i="9"/>
  <c r="X71" i="9"/>
  <c r="X64" i="9"/>
  <c r="X75" i="9"/>
  <c r="X60" i="9"/>
  <c r="X65" i="9"/>
  <c r="X70" i="9"/>
  <c r="X66" i="9"/>
  <c r="X72" i="9"/>
  <c r="X62" i="9"/>
  <c r="X79" i="9"/>
  <c r="X77" i="9"/>
  <c r="X76" i="9"/>
  <c r="X78" i="9"/>
  <c r="X69" i="9"/>
  <c r="X74" i="9"/>
  <c r="X34" i="9"/>
  <c r="X63" i="9"/>
  <c r="X68" i="9"/>
  <c r="X73" i="9"/>
  <c r="X61" i="9"/>
  <c r="X67" i="9"/>
  <c r="U61" i="9"/>
  <c r="U64" i="9"/>
  <c r="U78" i="9"/>
  <c r="U77" i="9"/>
  <c r="U66" i="9"/>
  <c r="U62" i="9"/>
  <c r="U73" i="9"/>
  <c r="U65" i="9"/>
  <c r="U75" i="9"/>
  <c r="U79" i="9"/>
  <c r="U68" i="9"/>
  <c r="U34" i="9"/>
  <c r="U60" i="9"/>
  <c r="U72" i="9"/>
  <c r="U69" i="9"/>
  <c r="U71" i="9"/>
  <c r="U63" i="9"/>
  <c r="U67" i="9"/>
  <c r="U76" i="9"/>
  <c r="U74" i="9"/>
  <c r="U70" i="9"/>
  <c r="Z68" i="9"/>
  <c r="Z66" i="9"/>
  <c r="Z77" i="9"/>
  <c r="Z62" i="9"/>
  <c r="Z60" i="9"/>
  <c r="Z78" i="9"/>
  <c r="Z76" i="9"/>
  <c r="Z74" i="9"/>
  <c r="Z64" i="9"/>
  <c r="Z70" i="9"/>
  <c r="Z67" i="9"/>
  <c r="Z65" i="9"/>
  <c r="Z63" i="9"/>
  <c r="Z61" i="9"/>
  <c r="Z72" i="9"/>
  <c r="Z79" i="9"/>
  <c r="Z71" i="9"/>
  <c r="Z69" i="9"/>
  <c r="Z34" i="9"/>
  <c r="Z73" i="9"/>
  <c r="Z75" i="9"/>
  <c r="S72" i="9"/>
  <c r="S64" i="9"/>
  <c r="S76" i="9"/>
  <c r="S68" i="9"/>
  <c r="S60" i="9"/>
  <c r="S34" i="9"/>
  <c r="S66" i="9"/>
  <c r="S78" i="9"/>
  <c r="S73" i="9"/>
  <c r="S61" i="9"/>
  <c r="S75" i="9"/>
  <c r="S63" i="9"/>
  <c r="S70" i="9"/>
  <c r="S69" i="9"/>
  <c r="S77" i="9"/>
  <c r="S79" i="9"/>
  <c r="S71" i="9"/>
  <c r="S62" i="9"/>
  <c r="S65" i="9"/>
  <c r="S74" i="9"/>
  <c r="S67" i="9"/>
  <c r="J68" i="9"/>
  <c r="J71" i="9"/>
  <c r="J79" i="9"/>
  <c r="J77" i="9"/>
  <c r="J64" i="9"/>
  <c r="J69" i="9"/>
  <c r="J78" i="9"/>
  <c r="J60" i="9"/>
  <c r="J34" i="9"/>
  <c r="J62" i="9"/>
  <c r="J73" i="9"/>
  <c r="J66" i="9"/>
  <c r="J74" i="9"/>
  <c r="J65" i="9"/>
  <c r="J75" i="9"/>
  <c r="J63" i="9"/>
  <c r="J61" i="9"/>
  <c r="J76" i="9"/>
  <c r="J70" i="9"/>
  <c r="J72" i="9"/>
  <c r="J67" i="9"/>
  <c r="R78" i="9"/>
  <c r="R76" i="9"/>
  <c r="R74" i="9"/>
  <c r="R72" i="9"/>
  <c r="R70" i="9"/>
  <c r="R68" i="9"/>
  <c r="R67" i="9"/>
  <c r="R65" i="9"/>
  <c r="R63" i="9"/>
  <c r="R61" i="9"/>
  <c r="R34" i="9"/>
  <c r="R77" i="9"/>
  <c r="R75" i="9"/>
  <c r="R73" i="9"/>
  <c r="R71" i="9"/>
  <c r="R69" i="9"/>
  <c r="R62" i="9"/>
  <c r="R60" i="9"/>
  <c r="R66" i="9"/>
  <c r="R79" i="9"/>
  <c r="R64" i="9"/>
  <c r="Q60" i="9"/>
  <c r="Q71" i="9"/>
  <c r="Q69" i="9"/>
  <c r="Q67" i="9"/>
  <c r="Q76" i="9"/>
  <c r="Q70" i="9"/>
  <c r="Q72" i="9"/>
  <c r="Q63" i="9"/>
  <c r="Q68" i="9"/>
  <c r="Q78" i="9"/>
  <c r="Q65" i="9"/>
  <c r="Q62" i="9"/>
  <c r="Q64" i="9"/>
  <c r="Q74" i="9"/>
  <c r="Q73" i="9"/>
  <c r="Q34" i="9"/>
  <c r="Q61" i="9"/>
  <c r="Q66" i="9"/>
  <c r="Q75" i="9"/>
  <c r="Q79" i="9"/>
  <c r="Q77" i="9"/>
  <c r="N61" i="9"/>
  <c r="N70" i="9"/>
  <c r="N68" i="9"/>
  <c r="N66" i="9"/>
  <c r="N74" i="9"/>
  <c r="N73" i="9"/>
  <c r="N71" i="9"/>
  <c r="N34" i="9"/>
  <c r="N78" i="9"/>
  <c r="N76" i="9"/>
  <c r="N63" i="9"/>
  <c r="N62" i="9"/>
  <c r="N60" i="9"/>
  <c r="N56" i="9" s="1"/>
  <c r="N69" i="9"/>
  <c r="N67" i="9"/>
  <c r="N75" i="9"/>
  <c r="N77" i="9"/>
  <c r="N79" i="9"/>
  <c r="N72" i="9"/>
  <c r="N64" i="9"/>
  <c r="N65" i="9"/>
  <c r="H65" i="9"/>
  <c r="H76" i="9"/>
  <c r="H61" i="9"/>
  <c r="H66" i="9"/>
  <c r="H60" i="9"/>
  <c r="H64" i="9"/>
  <c r="H70" i="9"/>
  <c r="H72" i="9"/>
  <c r="H34" i="9"/>
  <c r="H79" i="9"/>
  <c r="H68" i="9"/>
  <c r="H75" i="9"/>
  <c r="H77" i="9"/>
  <c r="H78" i="9"/>
  <c r="H71" i="9"/>
  <c r="H67" i="9"/>
  <c r="H63" i="9"/>
  <c r="H69" i="9"/>
  <c r="H62" i="9"/>
  <c r="H74" i="9"/>
  <c r="H73" i="9"/>
  <c r="M70" i="9"/>
  <c r="M74" i="9"/>
  <c r="M62" i="9"/>
  <c r="M63" i="9"/>
  <c r="M65" i="9"/>
  <c r="M68" i="9"/>
  <c r="M75" i="9"/>
  <c r="M64" i="9"/>
  <c r="M67" i="9"/>
  <c r="M72" i="9"/>
  <c r="M34" i="9"/>
  <c r="M79" i="9"/>
  <c r="M60" i="9"/>
  <c r="M66" i="9"/>
  <c r="M77" i="9"/>
  <c r="M71" i="9"/>
  <c r="M78" i="9"/>
  <c r="M61" i="9"/>
  <c r="M73" i="9"/>
  <c r="M76" i="9"/>
  <c r="M69" i="9"/>
  <c r="M56" i="9" l="1"/>
  <c r="H56" i="9"/>
  <c r="V56" i="9"/>
  <c r="K56" i="9"/>
  <c r="O56" i="9" s="1"/>
  <c r="J56" i="9"/>
  <c r="W56" i="9"/>
  <c r="I56" i="9"/>
  <c r="P56" i="9"/>
  <c r="Q56" i="9"/>
  <c r="R56" i="9"/>
  <c r="Z56" i="9"/>
  <c r="Y56" i="9"/>
  <c r="G56" i="9"/>
  <c r="X56" i="9"/>
  <c r="U56" i="9"/>
  <c r="Y5" i="9"/>
  <c r="L56" i="9"/>
  <c r="S56" i="9" l="1"/>
  <c r="H9" i="9"/>
  <c r="T42" i="7" s="1"/>
  <c r="T45" i="7" s="1"/>
  <c r="T9" i="7" s="1"/>
  <c r="I9" i="9"/>
  <c r="U42" i="7" s="1"/>
  <c r="U45" i="7" s="1"/>
  <c r="U9" i="7" s="1"/>
  <c r="L9" i="9"/>
  <c r="X42" i="7" s="1"/>
  <c r="X45" i="7" s="1"/>
  <c r="X9" i="7" s="1"/>
  <c r="M9" i="9"/>
  <c r="Y42" i="7" s="1"/>
  <c r="Y45" i="7" s="1"/>
  <c r="Y9" i="7" s="1"/>
  <c r="P9" i="9"/>
  <c r="Q9" i="9"/>
  <c r="T9" i="9"/>
  <c r="U9" i="9"/>
  <c r="X9" i="9"/>
  <c r="Y9" i="9"/>
  <c r="T56" i="9"/>
  <c r="J9" i="9" s="1"/>
  <c r="V42" i="7" s="1"/>
  <c r="V45" i="7" s="1"/>
  <c r="V9" i="7" s="1"/>
  <c r="V8" i="7" l="1"/>
  <c r="BP9" i="7"/>
  <c r="BP32" i="7"/>
  <c r="U8" i="7"/>
  <c r="BN9" i="7"/>
  <c r="BV9" i="7"/>
  <c r="Y8" i="7"/>
  <c r="BV32" i="7"/>
  <c r="G9" i="9"/>
  <c r="S42" i="7" s="1"/>
  <c r="S45" i="7" s="1"/>
  <c r="S9" i="7" s="1"/>
  <c r="BL9" i="7"/>
  <c r="T8" i="7"/>
  <c r="X8" i="7"/>
  <c r="BT32" i="7"/>
  <c r="BT9" i="7"/>
  <c r="W9" i="9"/>
  <c r="S9" i="9"/>
  <c r="O9" i="9"/>
  <c r="K9" i="9"/>
  <c r="W42" i="7" s="1"/>
  <c r="W45" i="7" s="1"/>
  <c r="W9" i="7" s="1"/>
  <c r="Z9" i="9"/>
  <c r="V9" i="9"/>
  <c r="R9" i="9"/>
  <c r="N9" i="9"/>
  <c r="Z42" i="7" s="1"/>
  <c r="Z45" i="7" s="1"/>
  <c r="Z9" i="7" s="1"/>
  <c r="Y27" i="7" s="1"/>
  <c r="W18" i="7" l="1"/>
  <c r="W22" i="7"/>
  <c r="W25" i="7"/>
  <c r="W24" i="7"/>
  <c r="W28" i="7"/>
  <c r="W26" i="7"/>
  <c r="W21" i="7"/>
  <c r="BR32" i="7"/>
  <c r="W17" i="7"/>
  <c r="W14" i="7"/>
  <c r="BR9" i="7"/>
  <c r="W16" i="7"/>
  <c r="W10" i="7"/>
  <c r="W12" i="7"/>
  <c r="W19" i="7"/>
  <c r="W20" i="7"/>
  <c r="W23" i="7"/>
  <c r="W15" i="7"/>
  <c r="W8" i="7"/>
  <c r="W27" i="7"/>
  <c r="W11" i="7"/>
  <c r="W29" i="7"/>
  <c r="W13" i="7"/>
  <c r="X27" i="7"/>
  <c r="X10" i="7"/>
  <c r="X11" i="7"/>
  <c r="X22" i="7"/>
  <c r="X12" i="7"/>
  <c r="T27" i="7"/>
  <c r="T20" i="7"/>
  <c r="T14" i="7"/>
  <c r="T19" i="7"/>
  <c r="T13" i="7"/>
  <c r="Y18" i="7"/>
  <c r="BV8" i="7"/>
  <c r="Y28" i="7"/>
  <c r="Y20" i="7"/>
  <c r="Y11" i="7"/>
  <c r="Y10" i="7"/>
  <c r="U13" i="7"/>
  <c r="U21" i="7"/>
  <c r="U24" i="7"/>
  <c r="U25" i="7"/>
  <c r="U17" i="7"/>
  <c r="V14" i="7"/>
  <c r="V17" i="7"/>
  <c r="V16" i="7"/>
  <c r="V12" i="7"/>
  <c r="V22" i="7"/>
  <c r="X28" i="7"/>
  <c r="X14" i="7"/>
  <c r="X15" i="7"/>
  <c r="X17" i="7"/>
  <c r="X24" i="7"/>
  <c r="T21" i="7"/>
  <c r="T23" i="7"/>
  <c r="T15" i="7"/>
  <c r="T18" i="7"/>
  <c r="T11" i="7"/>
  <c r="T28" i="7"/>
  <c r="Y26" i="7"/>
  <c r="Y12" i="7"/>
  <c r="Y23" i="7"/>
  <c r="Y24" i="7"/>
  <c r="Y13" i="7"/>
  <c r="U29" i="7"/>
  <c r="U28" i="7"/>
  <c r="U10" i="7"/>
  <c r="U23" i="7"/>
  <c r="V19" i="7"/>
  <c r="V28" i="7"/>
  <c r="V10" i="7"/>
  <c r="V13" i="7"/>
  <c r="V15" i="7"/>
  <c r="V29" i="7"/>
  <c r="T22" i="7"/>
  <c r="T10" i="7"/>
  <c r="T25" i="7"/>
  <c r="T29" i="7"/>
  <c r="Y22" i="7"/>
  <c r="Y15" i="7"/>
  <c r="Y14" i="7"/>
  <c r="Y25" i="7"/>
  <c r="Y17" i="7"/>
  <c r="U20" i="7"/>
  <c r="U22" i="7"/>
  <c r="U27" i="7"/>
  <c r="U11" i="7"/>
  <c r="U16" i="7"/>
  <c r="BP8" i="7"/>
  <c r="V20" i="7"/>
  <c r="V11" i="7"/>
  <c r="V25" i="7"/>
  <c r="V23" i="7"/>
  <c r="Z20" i="7"/>
  <c r="Z19" i="7"/>
  <c r="Z15" i="7"/>
  <c r="Z22" i="7"/>
  <c r="Z29" i="7"/>
  <c r="Z18" i="7"/>
  <c r="Z25" i="7"/>
  <c r="BX32" i="7"/>
  <c r="BV16" i="7" s="1"/>
  <c r="Z28" i="7"/>
  <c r="Z27" i="7"/>
  <c r="Z13" i="7"/>
  <c r="Z23" i="7"/>
  <c r="BX9" i="7"/>
  <c r="Z16" i="7"/>
  <c r="Z26" i="7"/>
  <c r="Z12" i="7"/>
  <c r="Z11" i="7"/>
  <c r="Z21" i="7"/>
  <c r="Z24" i="7"/>
  <c r="Z14" i="7"/>
  <c r="Z8" i="7"/>
  <c r="Z10" i="7"/>
  <c r="Z17" i="7"/>
  <c r="D25" i="7"/>
  <c r="AF25" i="7" s="1"/>
  <c r="E28" i="7"/>
  <c r="AH28" i="7" s="1"/>
  <c r="D10" i="7"/>
  <c r="AF10" i="7" s="1"/>
  <c r="E20" i="7"/>
  <c r="AH20" i="7" s="1"/>
  <c r="E25" i="7"/>
  <c r="AH25" i="7" s="1"/>
  <c r="E29" i="7"/>
  <c r="AH29" i="7" s="1"/>
  <c r="E19" i="7"/>
  <c r="AH19" i="7" s="1"/>
  <c r="D13" i="7"/>
  <c r="AF13" i="7" s="1"/>
  <c r="D29" i="7"/>
  <c r="AF29" i="7" s="1"/>
  <c r="D27" i="7"/>
  <c r="AF27" i="7" s="1"/>
  <c r="E26" i="7"/>
  <c r="AH26" i="7" s="1"/>
  <c r="E12" i="7"/>
  <c r="AH12" i="7" s="1"/>
  <c r="E15" i="7"/>
  <c r="AH15" i="7" s="1"/>
  <c r="E14" i="7"/>
  <c r="AH14" i="7" s="1"/>
  <c r="C19" i="7"/>
  <c r="AD19" i="7" s="1"/>
  <c r="D28" i="7"/>
  <c r="AF28" i="7" s="1"/>
  <c r="E22" i="7"/>
  <c r="AH22" i="7" s="1"/>
  <c r="D24" i="7"/>
  <c r="AF24" i="7" s="1"/>
  <c r="D12" i="7"/>
  <c r="AF12" i="7" s="1"/>
  <c r="D19" i="7"/>
  <c r="AF19" i="7" s="1"/>
  <c r="C26" i="7"/>
  <c r="AD26" i="7" s="1"/>
  <c r="C23" i="7"/>
  <c r="AD23" i="7" s="1"/>
  <c r="C22" i="7"/>
  <c r="AD22" i="7" s="1"/>
  <c r="C21" i="7"/>
  <c r="AD21" i="7" s="1"/>
  <c r="C17" i="7"/>
  <c r="AD17" i="7" s="1"/>
  <c r="D22" i="7"/>
  <c r="AF22" i="7" s="1"/>
  <c r="F12" i="7"/>
  <c r="AJ12" i="7" s="1"/>
  <c r="D17" i="7"/>
  <c r="AF17" i="7" s="1"/>
  <c r="E23" i="7"/>
  <c r="AH23" i="7" s="1"/>
  <c r="D11" i="7"/>
  <c r="AF11" i="7" s="1"/>
  <c r="F16" i="7"/>
  <c r="AJ16" i="7" s="1"/>
  <c r="D21" i="7"/>
  <c r="AF21" i="7" s="1"/>
  <c r="E21" i="7"/>
  <c r="AH21" i="7" s="1"/>
  <c r="D14" i="7"/>
  <c r="AF14" i="7" s="1"/>
  <c r="C15" i="7"/>
  <c r="AD15" i="7" s="1"/>
  <c r="D26" i="7"/>
  <c r="AF26" i="7" s="1"/>
  <c r="F19" i="7"/>
  <c r="AJ19" i="7" s="1"/>
  <c r="C28" i="7"/>
  <c r="AD28" i="7" s="1"/>
  <c r="E27" i="7"/>
  <c r="AH27" i="7" s="1"/>
  <c r="C20" i="7"/>
  <c r="AD20" i="7" s="1"/>
  <c r="E13" i="7"/>
  <c r="AH13" i="7" s="1"/>
  <c r="E24" i="7"/>
  <c r="AH24" i="7" s="1"/>
  <c r="F24" i="7"/>
  <c r="AJ24" i="7" s="1"/>
  <c r="E10" i="7"/>
  <c r="AH10" i="7" s="1"/>
  <c r="C11" i="7"/>
  <c r="AD11" i="7" s="1"/>
  <c r="F28" i="7"/>
  <c r="AJ28" i="7" s="1"/>
  <c r="C16" i="7"/>
  <c r="AD16" i="7" s="1"/>
  <c r="E17" i="7"/>
  <c r="AH17" i="7" s="1"/>
  <c r="C24" i="7"/>
  <c r="AD24" i="7" s="1"/>
  <c r="C14" i="7"/>
  <c r="AD14" i="7" s="1"/>
  <c r="F23" i="7"/>
  <c r="AJ23" i="7" s="1"/>
  <c r="D16" i="7"/>
  <c r="AF16" i="7" s="1"/>
  <c r="E11" i="7"/>
  <c r="AH11" i="7" s="1"/>
  <c r="C12" i="7"/>
  <c r="AD12" i="7" s="1"/>
  <c r="F17" i="7"/>
  <c r="AJ17" i="7" s="1"/>
  <c r="F13" i="7"/>
  <c r="AJ13" i="7" s="1"/>
  <c r="C27" i="7"/>
  <c r="AD27" i="7" s="1"/>
  <c r="D23" i="7"/>
  <c r="AF23" i="7" s="1"/>
  <c r="F29" i="7"/>
  <c r="AJ29" i="7" s="1"/>
  <c r="D15" i="7"/>
  <c r="AF15" i="7" s="1"/>
  <c r="C18" i="7"/>
  <c r="AD18" i="7" s="1"/>
  <c r="D18" i="7"/>
  <c r="AF18" i="7" s="1"/>
  <c r="D20" i="7"/>
  <c r="AF20" i="7" s="1"/>
  <c r="E16" i="7"/>
  <c r="AH16" i="7" s="1"/>
  <c r="C13" i="7"/>
  <c r="AD13" i="7" s="1"/>
  <c r="E18" i="7"/>
  <c r="AH18" i="7" s="1"/>
  <c r="C25" i="7"/>
  <c r="AD25" i="7" s="1"/>
  <c r="C10" i="7"/>
  <c r="AD10" i="7" s="1"/>
  <c r="C29" i="7"/>
  <c r="AD29" i="7" s="1"/>
  <c r="F10" i="7"/>
  <c r="AJ10" i="7" s="1"/>
  <c r="F20" i="7"/>
  <c r="AJ20" i="7" s="1"/>
  <c r="G24" i="7"/>
  <c r="G28" i="7"/>
  <c r="F15" i="7"/>
  <c r="AJ15" i="7" s="1"/>
  <c r="F27" i="7"/>
  <c r="AJ27" i="7" s="1"/>
  <c r="F21" i="7"/>
  <c r="AJ21" i="7" s="1"/>
  <c r="G15" i="7"/>
  <c r="G27" i="7"/>
  <c r="G22" i="7"/>
  <c r="F25" i="7"/>
  <c r="AJ25" i="7" s="1"/>
  <c r="G12" i="7"/>
  <c r="G18" i="7"/>
  <c r="F14" i="7"/>
  <c r="AJ14" i="7" s="1"/>
  <c r="G20" i="7"/>
  <c r="G17" i="7"/>
  <c r="F18" i="7"/>
  <c r="AJ18" i="7" s="1"/>
  <c r="G14" i="7"/>
  <c r="G25" i="7"/>
  <c r="G16" i="7"/>
  <c r="G29" i="7"/>
  <c r="G19" i="7"/>
  <c r="I10" i="7"/>
  <c r="AP10" i="7" s="1"/>
  <c r="G21" i="7"/>
  <c r="G10" i="7"/>
  <c r="F26" i="7"/>
  <c r="AJ26" i="7" s="1"/>
  <c r="G23" i="7"/>
  <c r="G26" i="7"/>
  <c r="G11" i="7"/>
  <c r="F22" i="7"/>
  <c r="AJ22" i="7" s="1"/>
  <c r="F11" i="7"/>
  <c r="AJ11" i="7" s="1"/>
  <c r="G13" i="7"/>
  <c r="X19" i="7"/>
  <c r="X25" i="7"/>
  <c r="X26" i="7"/>
  <c r="X20" i="7"/>
  <c r="X29" i="7"/>
  <c r="X18" i="7"/>
  <c r="X23" i="7"/>
  <c r="X16" i="7"/>
  <c r="X13" i="7"/>
  <c r="X21" i="7"/>
  <c r="BT8" i="7"/>
  <c r="BT18" i="7"/>
  <c r="BT16" i="7"/>
  <c r="BT27" i="7"/>
  <c r="BT12" i="7"/>
  <c r="BT20" i="7"/>
  <c r="BT17" i="7"/>
  <c r="BT13" i="7"/>
  <c r="BT11" i="7"/>
  <c r="BT25" i="7"/>
  <c r="BT28" i="7"/>
  <c r="BT26" i="7"/>
  <c r="BT24" i="7"/>
  <c r="BT14" i="7"/>
  <c r="BT22" i="7"/>
  <c r="BT15" i="7"/>
  <c r="BT21" i="7"/>
  <c r="BT19" i="7"/>
  <c r="BT23" i="7"/>
  <c r="BT29" i="7"/>
  <c r="BT10" i="7"/>
  <c r="T16" i="7"/>
  <c r="T17" i="7"/>
  <c r="T12" i="7"/>
  <c r="T26" i="7"/>
  <c r="T24" i="7"/>
  <c r="S28" i="7"/>
  <c r="S14" i="7"/>
  <c r="S16" i="7"/>
  <c r="S17" i="7"/>
  <c r="S11" i="7"/>
  <c r="S27" i="7"/>
  <c r="S8" i="7"/>
  <c r="S15" i="7"/>
  <c r="S25" i="7"/>
  <c r="S10" i="7"/>
  <c r="S22" i="7"/>
  <c r="S21" i="7"/>
  <c r="S12" i="7"/>
  <c r="S13" i="7"/>
  <c r="S23" i="7"/>
  <c r="BJ9" i="7"/>
  <c r="S20" i="7"/>
  <c r="S24" i="7"/>
  <c r="S26" i="7"/>
  <c r="S29" i="7"/>
  <c r="S18" i="7"/>
  <c r="S19" i="7"/>
  <c r="Q16" i="7"/>
  <c r="Q17" i="7"/>
  <c r="Q27" i="7"/>
  <c r="Q21" i="7"/>
  <c r="Q20" i="7"/>
  <c r="Q18" i="7"/>
  <c r="R19" i="7"/>
  <c r="R20" i="7"/>
  <c r="R27" i="7"/>
  <c r="R23" i="7"/>
  <c r="Q22" i="7"/>
  <c r="Q25" i="7"/>
  <c r="Q12" i="7"/>
  <c r="Q24" i="7"/>
  <c r="Q29" i="7"/>
  <c r="R15" i="7"/>
  <c r="R25" i="7"/>
  <c r="R21" i="7"/>
  <c r="R11" i="7"/>
  <c r="R14" i="7"/>
  <c r="R29" i="7"/>
  <c r="R12" i="7"/>
  <c r="R24" i="7"/>
  <c r="R26" i="7"/>
  <c r="Q28" i="7"/>
  <c r="Q14" i="7"/>
  <c r="Q19" i="7"/>
  <c r="Q10" i="7"/>
  <c r="Q26" i="7"/>
  <c r="R22" i="7"/>
  <c r="R18" i="7"/>
  <c r="R16" i="7"/>
  <c r="R10" i="7"/>
  <c r="R13" i="7"/>
  <c r="R28" i="7"/>
  <c r="Q23" i="7"/>
  <c r="Q13" i="7"/>
  <c r="Q11" i="7"/>
  <c r="Q15" i="7"/>
  <c r="R17" i="7"/>
  <c r="O12" i="7"/>
  <c r="O22" i="7"/>
  <c r="O14" i="7"/>
  <c r="O13" i="7"/>
  <c r="O26" i="7"/>
  <c r="O18" i="7"/>
  <c r="L16" i="7"/>
  <c r="AV16" i="7" s="1"/>
  <c r="I19" i="7"/>
  <c r="AP19" i="7" s="1"/>
  <c r="K13" i="7"/>
  <c r="J25" i="7"/>
  <c r="AR25" i="7" s="1"/>
  <c r="I28" i="7"/>
  <c r="AP28" i="7" s="1"/>
  <c r="I23" i="7"/>
  <c r="AP23" i="7" s="1"/>
  <c r="H24" i="7"/>
  <c r="AN24" i="7" s="1"/>
  <c r="H13" i="7"/>
  <c r="AN13" i="7" s="1"/>
  <c r="M18" i="7"/>
  <c r="AX18" i="7" s="1"/>
  <c r="L17" i="7"/>
  <c r="AV17" i="7" s="1"/>
  <c r="I29" i="7"/>
  <c r="AP29" i="7" s="1"/>
  <c r="H20" i="7"/>
  <c r="AN20" i="7" s="1"/>
  <c r="I26" i="7"/>
  <c r="AP26" i="7" s="1"/>
  <c r="H10" i="7"/>
  <c r="AN10" i="7" s="1"/>
  <c r="M14" i="7"/>
  <c r="AX14" i="7" s="1"/>
  <c r="M10" i="7"/>
  <c r="AX10" i="7" s="1"/>
  <c r="L20" i="7"/>
  <c r="AV20" i="7" s="1"/>
  <c r="H29" i="7"/>
  <c r="AN29" i="7" s="1"/>
  <c r="H25" i="7"/>
  <c r="AN25" i="7" s="1"/>
  <c r="I24" i="7"/>
  <c r="AP24" i="7" s="1"/>
  <c r="I25" i="7"/>
  <c r="AP25" i="7" s="1"/>
  <c r="M27" i="7"/>
  <c r="AX27" i="7" s="1"/>
  <c r="L29" i="7"/>
  <c r="AV29" i="7" s="1"/>
  <c r="L28" i="7"/>
  <c r="AV28" i="7" s="1"/>
  <c r="I11" i="7"/>
  <c r="AP11" i="7" s="1"/>
  <c r="K19" i="7"/>
  <c r="J14" i="7"/>
  <c r="AR14" i="7" s="1"/>
  <c r="I21" i="7"/>
  <c r="AP21" i="7" s="1"/>
  <c r="H26" i="7"/>
  <c r="AN26" i="7" s="1"/>
  <c r="M15" i="7"/>
  <c r="AX15" i="7" s="1"/>
  <c r="N12" i="7"/>
  <c r="N28" i="7"/>
  <c r="N15" i="7"/>
  <c r="N25" i="7"/>
  <c r="N24" i="7"/>
  <c r="P11" i="7"/>
  <c r="P19" i="7"/>
  <c r="P18" i="7"/>
  <c r="P13" i="7"/>
  <c r="P17" i="7"/>
  <c r="O17" i="7"/>
  <c r="O20" i="7"/>
  <c r="O21" i="7"/>
  <c r="L25" i="7"/>
  <c r="AV25" i="7" s="1"/>
  <c r="J13" i="7"/>
  <c r="AR13" i="7" s="1"/>
  <c r="J16" i="7"/>
  <c r="AR16" i="7" s="1"/>
  <c r="K23" i="7"/>
  <c r="J18" i="7"/>
  <c r="AR18" i="7" s="1"/>
  <c r="L10" i="7"/>
  <c r="AV10" i="7" s="1"/>
  <c r="M23" i="7"/>
  <c r="AX23" i="7" s="1"/>
  <c r="K12" i="7"/>
  <c r="K27" i="7"/>
  <c r="L18" i="7"/>
  <c r="AV18" i="7" s="1"/>
  <c r="I17" i="7"/>
  <c r="AP17" i="7" s="1"/>
  <c r="K21" i="7"/>
  <c r="N10" i="7"/>
  <c r="P21" i="7"/>
  <c r="O19" i="7"/>
  <c r="O15" i="7"/>
  <c r="O16" i="7"/>
  <c r="O23" i="7"/>
  <c r="L21" i="7"/>
  <c r="AV21" i="7" s="1"/>
  <c r="L27" i="7"/>
  <c r="AV27" i="7" s="1"/>
  <c r="H15" i="7"/>
  <c r="AN15" i="7" s="1"/>
  <c r="K14" i="7"/>
  <c r="I27" i="7"/>
  <c r="AP27" i="7" s="1"/>
  <c r="H11" i="7"/>
  <c r="AN11" i="7" s="1"/>
  <c r="K29" i="7"/>
  <c r="M26" i="7"/>
  <c r="AX26" i="7" s="1"/>
  <c r="M28" i="7"/>
  <c r="AX28" i="7" s="1"/>
  <c r="L15" i="7"/>
  <c r="AV15" i="7" s="1"/>
  <c r="J15" i="7"/>
  <c r="AR15" i="7" s="1"/>
  <c r="I20" i="7"/>
  <c r="AP20" i="7" s="1"/>
  <c r="J19" i="7"/>
  <c r="AR19" i="7" s="1"/>
  <c r="K26" i="7"/>
  <c r="J11" i="7"/>
  <c r="AR11" i="7" s="1"/>
  <c r="K20" i="7"/>
  <c r="M29" i="7"/>
  <c r="AX29" i="7" s="1"/>
  <c r="L13" i="7"/>
  <c r="AV13" i="7" s="1"/>
  <c r="L23" i="7"/>
  <c r="AV23" i="7" s="1"/>
  <c r="H28" i="7"/>
  <c r="AN28" i="7" s="1"/>
  <c r="K24" i="7"/>
  <c r="J27" i="7"/>
  <c r="AR27" i="7" s="1"/>
  <c r="H21" i="7"/>
  <c r="AN21" i="7" s="1"/>
  <c r="M21" i="7"/>
  <c r="AX21" i="7" s="1"/>
  <c r="L26" i="7"/>
  <c r="AV26" i="7" s="1"/>
  <c r="K11" i="7"/>
  <c r="J12" i="7"/>
  <c r="AR12" i="7" s="1"/>
  <c r="I18" i="7"/>
  <c r="AP18" i="7" s="1"/>
  <c r="H12" i="7"/>
  <c r="AN12" i="7" s="1"/>
  <c r="K16" i="7"/>
  <c r="J24" i="7"/>
  <c r="AR24" i="7" s="1"/>
  <c r="I16" i="7"/>
  <c r="AP16" i="7" s="1"/>
  <c r="M17" i="7"/>
  <c r="AX17" i="7" s="1"/>
  <c r="N22" i="7"/>
  <c r="N29" i="7"/>
  <c r="N13" i="7"/>
  <c r="N16" i="7"/>
  <c r="N18" i="7"/>
  <c r="P26" i="7"/>
  <c r="P15" i="7"/>
  <c r="P12" i="7"/>
  <c r="P10" i="7"/>
  <c r="O27" i="7"/>
  <c r="O28" i="7"/>
  <c r="I15" i="7"/>
  <c r="AP15" i="7" s="1"/>
  <c r="I22" i="7"/>
  <c r="AP22" i="7" s="1"/>
  <c r="I14" i="7"/>
  <c r="AP14" i="7" s="1"/>
  <c r="J28" i="7"/>
  <c r="AR28" i="7" s="1"/>
  <c r="M11" i="7"/>
  <c r="AX11" i="7" s="1"/>
  <c r="K22" i="7"/>
  <c r="K17" i="7"/>
  <c r="I12" i="7"/>
  <c r="AP12" i="7" s="1"/>
  <c r="L14" i="7"/>
  <c r="AV14" i="7" s="1"/>
  <c r="H19" i="7"/>
  <c r="AN19" i="7" s="1"/>
  <c r="J23" i="7"/>
  <c r="AR23" i="7" s="1"/>
  <c r="M13" i="7"/>
  <c r="AX13" i="7" s="1"/>
  <c r="J29" i="7"/>
  <c r="AR29" i="7" s="1"/>
  <c r="N19" i="7"/>
  <c r="N11" i="7"/>
  <c r="P24" i="7"/>
  <c r="P23" i="7"/>
  <c r="O10" i="7"/>
  <c r="O11" i="7"/>
  <c r="O24" i="7"/>
  <c r="O29" i="7"/>
  <c r="O25" i="7"/>
  <c r="L19" i="7"/>
  <c r="AV19" i="7" s="1"/>
  <c r="K10" i="7"/>
  <c r="I13" i="7"/>
  <c r="AP13" i="7" s="1"/>
  <c r="H23" i="7"/>
  <c r="AN23" i="7" s="1"/>
  <c r="K15" i="7"/>
  <c r="H14" i="7"/>
  <c r="AN14" i="7" s="1"/>
  <c r="M16" i="7"/>
  <c r="AX16" i="7" s="1"/>
  <c r="L12" i="7"/>
  <c r="AV12" i="7" s="1"/>
  <c r="L24" i="7"/>
  <c r="AV24" i="7" s="1"/>
  <c r="J26" i="7"/>
  <c r="AR26" i="7" s="1"/>
  <c r="J10" i="7"/>
  <c r="AR10" i="7" s="1"/>
  <c r="H18" i="7"/>
  <c r="AN18" i="7" s="1"/>
  <c r="H17" i="7"/>
  <c r="AN17" i="7" s="1"/>
  <c r="J21" i="7"/>
  <c r="AR21" i="7" s="1"/>
  <c r="M12" i="7"/>
  <c r="AX12" i="7" s="1"/>
  <c r="L11" i="7"/>
  <c r="AV11" i="7" s="1"/>
  <c r="J20" i="7"/>
  <c r="AR20" i="7" s="1"/>
  <c r="J17" i="7"/>
  <c r="AR17" i="7" s="1"/>
  <c r="K25" i="7"/>
  <c r="H27" i="7"/>
  <c r="AN27" i="7" s="1"/>
  <c r="M19" i="7"/>
  <c r="AX19" i="7" s="1"/>
  <c r="L22" i="7"/>
  <c r="AV22" i="7" s="1"/>
  <c r="K28" i="7"/>
  <c r="H22" i="7"/>
  <c r="AN22" i="7" s="1"/>
  <c r="M20" i="7"/>
  <c r="AX20" i="7" s="1"/>
  <c r="M24" i="7"/>
  <c r="AX24" i="7" s="1"/>
  <c r="N26" i="7"/>
  <c r="N21" i="7"/>
  <c r="N27" i="7"/>
  <c r="N23" i="7"/>
  <c r="N14" i="7"/>
  <c r="P14" i="7"/>
  <c r="P29" i="7"/>
  <c r="P20" i="7"/>
  <c r="P16" i="7"/>
  <c r="P28" i="7"/>
  <c r="P27" i="7"/>
  <c r="J22" i="7"/>
  <c r="AR22" i="7" s="1"/>
  <c r="K18" i="7"/>
  <c r="M25" i="7"/>
  <c r="AX25" i="7" s="1"/>
  <c r="H16" i="7"/>
  <c r="AN16" i="7" s="1"/>
  <c r="M22" i="7"/>
  <c r="AX22" i="7" s="1"/>
  <c r="N20" i="7"/>
  <c r="N17" i="7"/>
  <c r="P25" i="7"/>
  <c r="P22" i="7"/>
  <c r="Y29" i="7"/>
  <c r="Y19" i="7"/>
  <c r="Y16" i="7"/>
  <c r="Y21" i="7"/>
  <c r="U19" i="7"/>
  <c r="U18" i="7"/>
  <c r="U12" i="7"/>
  <c r="U14" i="7"/>
  <c r="U26" i="7"/>
  <c r="U15" i="7"/>
  <c r="V27" i="7"/>
  <c r="V26" i="7"/>
  <c r="V18" i="7"/>
  <c r="V21" i="7"/>
  <c r="V24" i="7"/>
  <c r="AT24" i="7" l="1"/>
  <c r="AL22" i="7"/>
  <c r="AT12" i="7"/>
  <c r="AT15" i="7"/>
  <c r="AL18" i="7"/>
  <c r="AT11" i="7"/>
  <c r="AL29" i="7"/>
  <c r="AT28" i="7"/>
  <c r="AT19" i="7"/>
  <c r="AL20" i="7"/>
  <c r="BF28" i="7"/>
  <c r="BF22" i="7"/>
  <c r="BF16" i="7"/>
  <c r="BF26" i="7"/>
  <c r="BF13" i="7"/>
  <c r="BP18" i="7"/>
  <c r="BN21" i="7"/>
  <c r="BP26" i="7"/>
  <c r="BP10" i="7"/>
  <c r="BP22" i="7"/>
  <c r="BP13" i="7"/>
  <c r="BP28" i="7"/>
  <c r="BN14" i="7"/>
  <c r="BN17" i="7"/>
  <c r="BN20" i="7"/>
  <c r="BV23" i="7"/>
  <c r="BV22" i="7"/>
  <c r="BV15" i="7"/>
  <c r="BV25" i="7"/>
  <c r="BV19" i="7"/>
  <c r="BR14" i="7"/>
  <c r="BR13" i="7"/>
  <c r="BR22" i="7"/>
  <c r="BR20" i="7"/>
  <c r="BR19" i="7"/>
  <c r="BR12" i="7"/>
  <c r="BR21" i="7"/>
  <c r="BR23" i="7"/>
  <c r="BR26" i="7"/>
  <c r="BR10" i="7"/>
  <c r="BR29" i="7"/>
  <c r="BR24" i="7"/>
  <c r="BR17" i="7"/>
  <c r="BR25" i="7"/>
  <c r="BR27" i="7"/>
  <c r="BR8" i="7"/>
  <c r="BR28" i="7"/>
  <c r="BR11" i="7"/>
  <c r="BR18" i="7"/>
  <c r="BR15" i="7"/>
  <c r="BR16" i="7"/>
  <c r="AZ15" i="7"/>
  <c r="BJ29" i="7"/>
  <c r="BJ18" i="7"/>
  <c r="BD20" i="7"/>
  <c r="BL20" i="7"/>
  <c r="BJ16" i="7"/>
  <c r="BB12" i="7"/>
  <c r="BJ15" i="7"/>
  <c r="BJ13" i="7"/>
  <c r="BL28" i="7"/>
  <c r="BD16" i="7"/>
  <c r="BD18" i="7"/>
  <c r="BH22" i="7"/>
  <c r="AZ17" i="7"/>
  <c r="BD14" i="7"/>
  <c r="BJ20" i="7"/>
  <c r="AZ18" i="7"/>
  <c r="BB17" i="7"/>
  <c r="BL25" i="7"/>
  <c r="BJ27" i="7"/>
  <c r="BL24" i="7"/>
  <c r="BB18" i="7"/>
  <c r="BD25" i="7"/>
  <c r="AZ22" i="7"/>
  <c r="BB29" i="7"/>
  <c r="AZ16" i="7"/>
  <c r="BJ10" i="7"/>
  <c r="BL18" i="7"/>
  <c r="BB10" i="7"/>
  <c r="BL16" i="7"/>
  <c r="BL11" i="7"/>
  <c r="BH25" i="7"/>
  <c r="BL10" i="7"/>
  <c r="AZ24" i="7"/>
  <c r="BH12" i="7"/>
  <c r="BD26" i="7"/>
  <c r="BJ26" i="7"/>
  <c r="BH24" i="7"/>
  <c r="BH10" i="7"/>
  <c r="BL15" i="7"/>
  <c r="BH16" i="7"/>
  <c r="AZ13" i="7"/>
  <c r="BB11" i="7"/>
  <c r="BJ19" i="7"/>
  <c r="BD11" i="7"/>
  <c r="AZ25" i="7"/>
  <c r="AZ20" i="7"/>
  <c r="BB20" i="7"/>
  <c r="AZ28" i="7"/>
  <c r="BL13" i="7"/>
  <c r="AZ21" i="7"/>
  <c r="BD13" i="7"/>
  <c r="BH27" i="7"/>
  <c r="BD28" i="7"/>
  <c r="BL29" i="7"/>
  <c r="BH20" i="7"/>
  <c r="BB19" i="7"/>
  <c r="BB16" i="7"/>
  <c r="AZ27" i="7"/>
  <c r="BH14" i="7"/>
  <c r="BJ22" i="7"/>
  <c r="BD15" i="7"/>
  <c r="BJ28" i="7"/>
  <c r="AZ14" i="7"/>
  <c r="BD19" i="7"/>
  <c r="BH13" i="7"/>
  <c r="BH19" i="7"/>
  <c r="BL12" i="7"/>
  <c r="BD24" i="7"/>
  <c r="BB24" i="7"/>
  <c r="AZ23" i="7"/>
  <c r="BH23" i="7"/>
  <c r="BJ24" i="7"/>
  <c r="BB28" i="7"/>
  <c r="BD12" i="7"/>
  <c r="AZ26" i="7"/>
  <c r="BL21" i="7"/>
  <c r="BB22" i="7"/>
  <c r="BH15" i="7"/>
  <c r="BB13" i="7"/>
  <c r="BJ25" i="7"/>
  <c r="BH29" i="7"/>
  <c r="AZ10" i="7"/>
  <c r="BH18" i="7"/>
  <c r="BD17" i="7"/>
  <c r="AZ11" i="7"/>
  <c r="BL26" i="7"/>
  <c r="BD23" i="7"/>
  <c r="BJ21" i="7"/>
  <c r="BL22" i="7"/>
  <c r="BL14" i="7"/>
  <c r="BJ12" i="7"/>
  <c r="AZ12" i="7"/>
  <c r="BL17" i="7"/>
  <c r="BH21" i="7"/>
  <c r="BJ14" i="7"/>
  <c r="BB23" i="7"/>
  <c r="BB21" i="7"/>
  <c r="BL27" i="7"/>
  <c r="BD21" i="7"/>
  <c r="BD22" i="7"/>
  <c r="BH17" i="7"/>
  <c r="BD29" i="7"/>
  <c r="BB26" i="7"/>
  <c r="BB14" i="7"/>
  <c r="BJ23" i="7"/>
  <c r="AZ19" i="7"/>
  <c r="BL23" i="7"/>
  <c r="BD10" i="7"/>
  <c r="BB25" i="7"/>
  <c r="BB27" i="7"/>
  <c r="BD27" i="7"/>
  <c r="BL19" i="7"/>
  <c r="BH11" i="7"/>
  <c r="BB15" i="7"/>
  <c r="BJ17" i="7"/>
  <c r="AZ29" i="7"/>
  <c r="BH28" i="7"/>
  <c r="BJ11" i="7"/>
  <c r="BH26" i="7"/>
  <c r="AT17" i="7"/>
  <c r="AL16" i="7"/>
  <c r="AT10" i="7"/>
  <c r="AL21" i="7"/>
  <c r="AL15" i="7"/>
  <c r="AT21" i="7"/>
  <c r="AL12" i="7"/>
  <c r="AT16" i="7"/>
  <c r="AL26" i="7"/>
  <c r="AL19" i="7"/>
  <c r="BF19" i="7"/>
  <c r="BF14" i="7"/>
  <c r="BF15" i="7"/>
  <c r="BF21" i="7"/>
  <c r="BN22" i="7"/>
  <c r="BP24" i="7"/>
  <c r="BN12" i="7"/>
  <c r="BP23" i="7"/>
  <c r="BP16" i="7"/>
  <c r="BP11" i="7"/>
  <c r="BP15" i="7"/>
  <c r="BN24" i="7"/>
  <c r="BN25" i="7"/>
  <c r="BN23" i="7"/>
  <c r="BN19" i="7"/>
  <c r="BV11" i="7"/>
  <c r="BV14" i="7"/>
  <c r="BV20" i="7"/>
  <c r="BV13" i="7"/>
  <c r="BX14" i="7"/>
  <c r="BX17" i="7"/>
  <c r="BX16" i="7"/>
  <c r="BX11" i="7"/>
  <c r="BX10" i="7"/>
  <c r="BX29" i="7"/>
  <c r="BX12" i="7"/>
  <c r="BX8" i="7"/>
  <c r="BX24" i="7"/>
  <c r="BX19" i="7"/>
  <c r="BX18" i="7"/>
  <c r="BX21" i="7"/>
  <c r="BX20" i="7"/>
  <c r="BX15" i="7"/>
  <c r="BX23" i="7"/>
  <c r="BX22" i="7"/>
  <c r="BX13" i="7"/>
  <c r="BX27" i="7"/>
  <c r="BX28" i="7"/>
  <c r="BX25" i="7"/>
  <c r="BX26" i="7"/>
  <c r="AT18" i="7"/>
  <c r="AT27" i="7"/>
  <c r="AL27" i="7"/>
  <c r="AT23" i="7"/>
  <c r="AL17" i="7"/>
  <c r="AT26" i="7"/>
  <c r="AT13" i="7"/>
  <c r="AL10" i="7"/>
  <c r="AT14" i="7"/>
  <c r="AL23" i="7"/>
  <c r="BF25" i="7"/>
  <c r="BF18" i="7"/>
  <c r="BF29" i="7"/>
  <c r="BN16" i="7"/>
  <c r="BN15" i="7"/>
  <c r="BP27" i="7"/>
  <c r="BF11" i="7"/>
  <c r="BP19" i="7"/>
  <c r="BP20" i="7"/>
  <c r="BN28" i="7"/>
  <c r="BF20" i="7"/>
  <c r="BP21" i="7"/>
  <c r="BN10" i="7"/>
  <c r="BN11" i="7"/>
  <c r="BN13" i="7"/>
  <c r="BN29" i="7"/>
  <c r="BV18" i="7"/>
  <c r="BV29" i="7"/>
  <c r="BV24" i="7"/>
  <c r="BV27" i="7"/>
  <c r="BV12" i="7"/>
  <c r="AT29" i="7"/>
  <c r="AL11" i="7"/>
  <c r="AL28" i="7"/>
  <c r="AT25" i="7"/>
  <c r="AL13" i="7"/>
  <c r="AT20" i="7"/>
  <c r="AL24" i="7"/>
  <c r="AL14" i="7"/>
  <c r="AT22" i="7"/>
  <c r="AL25" i="7"/>
  <c r="BF27" i="7"/>
  <c r="BF23" i="7"/>
  <c r="BF17" i="7"/>
  <c r="BF12" i="7"/>
  <c r="BP25" i="7"/>
  <c r="BP12" i="7"/>
  <c r="BF10" i="7"/>
  <c r="BF24" i="7"/>
  <c r="BP29" i="7"/>
  <c r="BP17" i="7"/>
  <c r="BP14" i="7"/>
  <c r="BN27" i="7"/>
  <c r="BN26" i="7"/>
  <c r="BN18" i="7"/>
  <c r="BV17" i="7"/>
  <c r="BV21" i="7"/>
  <c r="BV26" i="7"/>
  <c r="BV28" i="7"/>
  <c r="BV10" i="7"/>
</calcChain>
</file>

<file path=xl/sharedStrings.xml><?xml version="1.0" encoding="utf-8"?>
<sst xmlns="http://schemas.openxmlformats.org/spreadsheetml/2006/main" count="214" uniqueCount="91">
  <si>
    <t>P1</t>
  </si>
  <si>
    <t>P2</t>
  </si>
  <si>
    <t>P3</t>
  </si>
  <si>
    <t>P4</t>
  </si>
  <si>
    <t>P5</t>
  </si>
  <si>
    <t>P6</t>
  </si>
  <si>
    <t>P7</t>
  </si>
  <si>
    <t>P8</t>
  </si>
  <si>
    <t>P9</t>
  </si>
  <si>
    <t>P10</t>
  </si>
  <si>
    <t>P11</t>
  </si>
  <si>
    <t>P12</t>
  </si>
  <si>
    <t>P13</t>
  </si>
  <si>
    <t>P14</t>
  </si>
  <si>
    <t>P15</t>
  </si>
  <si>
    <t>P16</t>
  </si>
  <si>
    <t>P17</t>
  </si>
  <si>
    <t>P18</t>
  </si>
  <si>
    <t>P19</t>
  </si>
  <si>
    <t>P20</t>
  </si>
  <si>
    <t>Productos &gt;&gt;</t>
  </si>
  <si>
    <t>INTRODUCIR UN 1 EN LAS CASILLAS EN LAS UN PRODUCTO PRECISA EL PROCESO CORRESPONDIENTE:</t>
  </si>
  <si>
    <t>NÚMERO DE PROCESOS EN COMÚN DE CADA PRODUCTO CON CUALQUIER OTRO:</t>
  </si>
  <si>
    <r>
      <t xml:space="preserve">DESCRIPC.
</t>
    </r>
    <r>
      <rPr>
        <b/>
        <sz val="9"/>
        <color indexed="8"/>
        <rFont val="Arial Narrow"/>
        <family val="2"/>
      </rPr>
      <t xml:space="preserve">PRODUCTOS
</t>
    </r>
    <r>
      <rPr>
        <b/>
        <sz val="12"/>
        <color indexed="8"/>
        <rFont val="Arial Narrow"/>
        <family val="2"/>
      </rPr>
      <t>→  →  →</t>
    </r>
  </si>
  <si>
    <r>
      <rPr>
        <b/>
        <sz val="10"/>
        <color indexed="8"/>
        <rFont val="Arial Narrow"/>
        <family val="2"/>
      </rPr>
      <t>→   →</t>
    </r>
    <r>
      <rPr>
        <b/>
        <sz val="8"/>
        <color indexed="8"/>
        <rFont val="Arial Narrow"/>
        <family val="2"/>
      </rPr>
      <t xml:space="preserve">
PRODUCT
↓   ↓</t>
    </r>
  </si>
  <si>
    <t>PRODUCCIÓN MULTIPRODUCTO</t>
  </si>
  <si>
    <t>CONSTITUCIÓN DE LA FAMILIA 1</t>
  </si>
  <si>
    <t>AGRUPACIÓN DE PRODUCTOS POR FAMILIAS</t>
  </si>
  <si>
    <t>CONSTITUCIÓN DE LA FAMILIA 2</t>
  </si>
  <si>
    <t>CONSTITUCIÓN DE LA FAMILIA 3</t>
  </si>
  <si>
    <t>CONSTITUCIÓN DE LA FAMILIA 4</t>
  </si>
  <si>
    <t>AGRUPACIÓN FINAL DE PRODUCTOS POR FAMILIAS</t>
  </si>
  <si>
    <t>Máximo numero coincidencias &gt;&gt;</t>
  </si>
  <si>
    <t>Procesos con el mínimo de 
productos admitido:</t>
  </si>
  <si>
    <t xml:space="preserve">Procesos: </t>
  </si>
  <si>
    <t xml:space="preserve">      PRODUCTOS SELECCIONADOS Y SUS PROCESOS:</t>
  </si>
  <si>
    <t>Totales &gt;&gt;</t>
  </si>
  <si>
    <t>↓↓</t>
  </si>
  <si>
    <t>Producto con el máximo de procesos y sus procesos:</t>
  </si>
  <si>
    <t>Productos finalmente seleccionados y su orden:</t>
  </si>
  <si>
    <t>Máximo nº coincidencias (FA: Ya incluido en familia anterior)&gt;&gt;</t>
  </si>
  <si>
    <t>¿Se ajusta a número coincidencias elegido? (C) &gt;&gt;</t>
  </si>
  <si>
    <t>Procesos en los productos C &gt;&gt;</t>
  </si>
  <si>
    <t xml:space="preserve">   Totales (excepto máximo) y procesos comunes de los demás productos C con él:</t>
  </si>
  <si>
    <t>Agrupación propuesta</t>
  </si>
  <si>
    <t>INTRODUCIR DATOS EN ZONAS CON FONDO AZULADO</t>
  </si>
  <si>
    <r>
      <t xml:space="preserve">DESCRIPC.
</t>
    </r>
    <r>
      <rPr>
        <b/>
        <sz val="9"/>
        <color indexed="62"/>
        <rFont val="Arial Narrow"/>
        <family val="2"/>
      </rPr>
      <t xml:space="preserve">PRODUCTOS
</t>
    </r>
    <r>
      <rPr>
        <b/>
        <sz val="12"/>
        <color indexed="62"/>
        <rFont val="Arial Narrow"/>
        <family val="2"/>
      </rPr>
      <t>→  →  →</t>
    </r>
  </si>
  <si>
    <r>
      <t xml:space="preserve">
DESCRIPCIONES
</t>
    </r>
    <r>
      <rPr>
        <b/>
        <sz val="12"/>
        <color indexed="62"/>
        <rFont val="Arial Narrow"/>
        <family val="2"/>
      </rPr>
      <t>↓</t>
    </r>
    <r>
      <rPr>
        <b/>
        <sz val="10"/>
        <color indexed="62"/>
        <rFont val="Arial Narrow"/>
        <family val="2"/>
      </rPr>
      <t xml:space="preserve"> PROCESOS </t>
    </r>
    <r>
      <rPr>
        <b/>
        <sz val="12"/>
        <color indexed="62"/>
        <rFont val="Arial Narrow"/>
        <family val="2"/>
      </rPr>
      <t xml:space="preserve">↓
</t>
    </r>
  </si>
  <si>
    <t>Agrupación ajustada final:</t>
  </si>
  <si>
    <t xml:space="preserve">PRODUCTOS SELECCIONADOS :  </t>
  </si>
  <si>
    <t>PRODUCTOS SELECCIONADOS:</t>
  </si>
  <si>
    <r>
      <rPr>
        <b/>
        <sz val="11"/>
        <color indexed="60"/>
        <rFont val="Calibri"/>
        <family val="2"/>
      </rPr>
      <t>Introducir</t>
    </r>
    <r>
      <rPr>
        <b/>
        <sz val="11"/>
        <color indexed="8"/>
        <rFont val="Calibri"/>
        <family val="2"/>
      </rPr>
      <t xml:space="preserve"> mínimo coincidencias elegido para productos:</t>
    </r>
  </si>
  <si>
    <r>
      <rPr>
        <b/>
        <sz val="11"/>
        <color indexed="60"/>
        <rFont val="Calibri"/>
        <family val="2"/>
      </rPr>
      <t>Introducir</t>
    </r>
    <r>
      <rPr>
        <b/>
        <sz val="11"/>
        <color indexed="8"/>
        <rFont val="Calibri"/>
        <family val="2"/>
      </rPr>
      <t xml:space="preserve"> mínimo número de procesos coincidentes dentro de la familia:</t>
    </r>
  </si>
  <si>
    <t>Secuencia productos agrupados:</t>
  </si>
  <si>
    <t>FAMILIAS SEPARADAS POR UNA LÍNEA DISCONTINUA, PARA DIFERENCIARLAS MEJOR</t>
  </si>
  <si>
    <t xml:space="preserve"> </t>
  </si>
  <si>
    <t>Nº Producto &gt;&gt;</t>
  </si>
  <si>
    <r>
      <rPr>
        <sz val="11"/>
        <color indexed="60"/>
        <rFont val="Arial Narrow"/>
        <family val="2"/>
      </rPr>
      <t xml:space="preserve">Acciones para efectuar </t>
    </r>
    <r>
      <rPr>
        <b/>
        <sz val="11"/>
        <color indexed="60"/>
        <rFont val="Arial Narrow"/>
        <family val="2"/>
      </rPr>
      <t>cambios en la agrupación definitiva:</t>
    </r>
    <r>
      <rPr>
        <b/>
        <sz val="11"/>
        <color indexed="8"/>
        <rFont val="Arial Narrow"/>
        <family val="2"/>
      </rPr>
      <t xml:space="preserve"> </t>
    </r>
    <r>
      <rPr>
        <sz val="11"/>
        <color indexed="8"/>
        <rFont val="Arial Narrow"/>
        <family val="2"/>
      </rPr>
      <t xml:space="preserve">en la </t>
    </r>
    <r>
      <rPr>
        <b/>
        <sz val="11"/>
        <color indexed="8"/>
        <rFont val="Arial Narrow"/>
        <family val="2"/>
      </rPr>
      <t xml:space="preserve">casilla del número de producto </t>
    </r>
    <r>
      <rPr>
        <sz val="11"/>
        <color indexed="8"/>
        <rFont val="Arial Narrow"/>
        <family val="2"/>
      </rPr>
      <t>que corresponda</t>
    </r>
    <r>
      <rPr>
        <b/>
        <sz val="11"/>
        <color indexed="8"/>
        <rFont val="Arial Narrow"/>
        <family val="2"/>
      </rPr>
      <t>:</t>
    </r>
  </si>
  <si>
    <r>
      <t xml:space="preserve">• </t>
    </r>
    <r>
      <rPr>
        <b/>
        <sz val="11"/>
        <color indexed="8"/>
        <rFont val="Arial Narrow"/>
        <family val="2"/>
      </rPr>
      <t>Introducirlo</t>
    </r>
    <r>
      <rPr>
        <sz val="11"/>
        <color indexed="8"/>
        <rFont val="Arial Narrow"/>
        <family val="2"/>
      </rPr>
      <t xml:space="preserve"> si no hay ninguno     • </t>
    </r>
    <r>
      <rPr>
        <b/>
        <sz val="11"/>
        <color indexed="8"/>
        <rFont val="Arial Narrow"/>
        <family val="2"/>
      </rPr>
      <t>Substituirlo</t>
    </r>
    <r>
      <rPr>
        <sz val="11"/>
        <color indexed="8"/>
        <rFont val="Arial Narrow"/>
        <family val="2"/>
      </rPr>
      <t xml:space="preserve"> si debe cambiarse por otro     • Teclear la </t>
    </r>
    <r>
      <rPr>
        <b/>
        <sz val="11"/>
        <color indexed="8"/>
        <rFont val="Arial Narrow"/>
        <family val="2"/>
      </rPr>
      <t>barra espaciadora</t>
    </r>
    <r>
      <rPr>
        <sz val="11"/>
        <color indexed="8"/>
        <rFont val="Arial Narrow"/>
        <family val="2"/>
      </rPr>
      <t xml:space="preserve"> para borrarlo</t>
    </r>
  </si>
  <si>
    <r>
      <t xml:space="preserve">
DESCRIPCIONES
</t>
    </r>
    <r>
      <rPr>
        <b/>
        <sz val="12"/>
        <rFont val="Arial Narrow"/>
        <family val="2"/>
      </rPr>
      <t>↓</t>
    </r>
    <r>
      <rPr>
        <b/>
        <sz val="10"/>
        <rFont val="Arial Narrow"/>
        <family val="2"/>
      </rPr>
      <t xml:space="preserve"> PROCESOS </t>
    </r>
    <r>
      <rPr>
        <b/>
        <sz val="12"/>
        <rFont val="Arial Narrow"/>
        <family val="2"/>
      </rPr>
      <t xml:space="preserve">↓
</t>
    </r>
  </si>
  <si>
    <t>CONSTITUCIÓN DE LA FAMILIA 5</t>
  </si>
  <si>
    <t>Armario chapa</t>
  </si>
  <si>
    <t>Carrito de tubo</t>
  </si>
  <si>
    <t>Eje ruedas A</t>
  </si>
  <si>
    <t>Estantería ch. A</t>
  </si>
  <si>
    <t>Estantería tubo</t>
  </si>
  <si>
    <t>Estantería ch. B</t>
  </si>
  <si>
    <t>Eje ruedas B</t>
  </si>
  <si>
    <t>Caballete tubo</t>
  </si>
  <si>
    <t>Eje ruedas C</t>
  </si>
  <si>
    <t>Soporte chapa</t>
  </si>
  <si>
    <t>Cazoleta rtodam.</t>
  </si>
  <si>
    <t>Sist guiado tubo</t>
  </si>
  <si>
    <t>Soporte acero A</t>
  </si>
  <si>
    <t>Soporte acero B</t>
  </si>
  <si>
    <t>Guia deslizante</t>
  </si>
  <si>
    <t>Corte en tronzadora</t>
  </si>
  <si>
    <t>Corte en sierra circ.</t>
  </si>
  <si>
    <t>Prensa estampación</t>
  </si>
  <si>
    <t>Torneado</t>
  </si>
  <si>
    <t>Prensa embutición</t>
  </si>
  <si>
    <t>Troquelado</t>
  </si>
  <si>
    <t>Roscado</t>
  </si>
  <si>
    <t>Roscado exterior</t>
  </si>
  <si>
    <t>Chaflanado</t>
  </si>
  <si>
    <t>Taladrado</t>
  </si>
  <si>
    <t>Roscado interior</t>
  </si>
  <si>
    <t>Soldadura</t>
  </si>
  <si>
    <t>Desbarbado</t>
  </si>
  <si>
    <t>Pulido</t>
  </si>
  <si>
    <r>
      <rPr>
        <b/>
        <sz val="18"/>
        <color theme="9" tint="-0.499984740745262"/>
        <rFont val="Arial Narrow"/>
      </rPr>
      <t>AGRUPACIÓN DE PRODUCTOS POR FAMILIAS</t>
    </r>
    <r>
      <rPr>
        <b/>
        <sz val="15"/>
        <color theme="9" tint="-0.499984740745262"/>
        <rFont val="Arial Narrow"/>
        <family val="2"/>
      </rPr>
      <t xml:space="preserve"> </t>
    </r>
    <r>
      <rPr>
        <sz val="15"/>
        <color indexed="60"/>
        <rFont val="Arial Narrow"/>
        <family val="2"/>
      </rPr>
      <t>(ATENDIENDO A LOS PROCESOS COMUNES)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</si>
</sst>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0" x14ac:knownFonts="1">
    <font>
      <sz val="11"/>
      <color theme="1"/>
      <name val="Calibri"/>
      <family val="2"/>
      <scheme val="minor"/>
    </font>
    <font>
      <b/>
      <sz val="11"/>
      <name val="Arial"/>
      <family val="2"/>
    </font>
    <font>
      <b/>
      <sz val="9"/>
      <color indexed="8"/>
      <name val="Arial Narrow"/>
      <family val="2"/>
    </font>
    <font>
      <b/>
      <sz val="12"/>
      <color indexed="8"/>
      <name val="Arial Narrow"/>
      <family val="2"/>
    </font>
    <font>
      <b/>
      <sz val="10"/>
      <color indexed="8"/>
      <name val="Arial Narrow"/>
      <family val="2"/>
    </font>
    <font>
      <b/>
      <sz val="8"/>
      <color indexed="8"/>
      <name val="Arial Narrow"/>
      <family val="2"/>
    </font>
    <font>
      <sz val="9"/>
      <name val="Arial Narrow"/>
      <family val="2"/>
    </font>
    <font>
      <sz val="10"/>
      <name val="Arial Narrow"/>
      <family val="2"/>
    </font>
    <font>
      <sz val="11"/>
      <color indexed="10"/>
      <name val="Calibri"/>
      <family val="2"/>
    </font>
    <font>
      <b/>
      <sz val="11"/>
      <color indexed="8"/>
      <name val="Calibri"/>
      <family val="2"/>
    </font>
    <font>
      <sz val="11"/>
      <color indexed="8"/>
      <name val="Arial"/>
      <family val="2"/>
    </font>
    <font>
      <b/>
      <sz val="8"/>
      <color indexed="55"/>
      <name val="Arial"/>
      <family val="2"/>
    </font>
    <font>
      <sz val="10"/>
      <color indexed="8"/>
      <name val="Arial Narrow"/>
      <family val="2"/>
    </font>
    <font>
      <b/>
      <sz val="15"/>
      <color indexed="8"/>
      <name val="Arial Narrow"/>
      <family val="2"/>
    </font>
    <font>
      <b/>
      <sz val="11"/>
      <color indexed="30"/>
      <name val="Arial"/>
      <family val="2"/>
    </font>
    <font>
      <u/>
      <sz val="11"/>
      <color indexed="10"/>
      <name val="Calibri"/>
      <family val="2"/>
    </font>
    <font>
      <b/>
      <sz val="18"/>
      <color indexed="62"/>
      <name val="Calibri"/>
      <family val="2"/>
    </font>
    <font>
      <b/>
      <u/>
      <sz val="16"/>
      <color indexed="62"/>
      <name val="Calibri"/>
      <family val="2"/>
    </font>
    <font>
      <b/>
      <sz val="11"/>
      <color indexed="8"/>
      <name val="Arial"/>
      <family val="2"/>
    </font>
    <font>
      <b/>
      <sz val="8"/>
      <color indexed="8"/>
      <name val="Arial Narrow"/>
      <family val="2"/>
    </font>
    <font>
      <sz val="9"/>
      <color indexed="8"/>
      <name val="Arial Narrow"/>
      <family val="2"/>
    </font>
    <font>
      <sz val="8"/>
      <color indexed="55"/>
      <name val="Arial Narrow"/>
      <family val="2"/>
    </font>
    <font>
      <b/>
      <sz val="11"/>
      <color indexed="23"/>
      <name val="Calibri"/>
      <family val="2"/>
    </font>
    <font>
      <b/>
      <sz val="12"/>
      <color indexed="23"/>
      <name val="Calibri"/>
      <family val="2"/>
    </font>
    <font>
      <b/>
      <sz val="10"/>
      <color indexed="23"/>
      <name val="Arial Narrow"/>
      <family val="2"/>
    </font>
    <font>
      <sz val="12"/>
      <color indexed="8"/>
      <name val="Arial Narrow"/>
      <family val="2"/>
    </font>
    <font>
      <b/>
      <sz val="14"/>
      <color indexed="8"/>
      <name val="Calibri"/>
      <family val="2"/>
    </font>
    <font>
      <u/>
      <sz val="10"/>
      <color indexed="60"/>
      <name val="Arial Narrow"/>
      <family val="2"/>
    </font>
    <font>
      <b/>
      <sz val="11"/>
      <color indexed="60"/>
      <name val="Calibri"/>
      <family val="2"/>
    </font>
    <font>
      <sz val="15"/>
      <color indexed="60"/>
      <name val="Arial Narrow"/>
      <family val="2"/>
    </font>
    <font>
      <b/>
      <sz val="9"/>
      <color indexed="62"/>
      <name val="Arial Narrow"/>
      <family val="2"/>
    </font>
    <font>
      <b/>
      <sz val="12"/>
      <color indexed="62"/>
      <name val="Arial Narrow"/>
      <family val="2"/>
    </font>
    <font>
      <b/>
      <sz val="10"/>
      <color indexed="62"/>
      <name val="Arial Narrow"/>
      <family val="2"/>
    </font>
    <font>
      <sz val="11"/>
      <color indexed="8"/>
      <name val="Arial Narrow"/>
      <family val="2"/>
    </font>
    <font>
      <sz val="11"/>
      <color indexed="60"/>
      <name val="Arial Narrow"/>
      <family val="2"/>
    </font>
    <font>
      <b/>
      <sz val="11"/>
      <color indexed="60"/>
      <name val="Arial Narrow"/>
      <family val="2"/>
    </font>
    <font>
      <b/>
      <sz val="11"/>
      <color indexed="8"/>
      <name val="Arial Narrow"/>
      <family val="2"/>
    </font>
    <font>
      <b/>
      <sz val="9"/>
      <name val="Arial Narrow"/>
      <family val="2"/>
    </font>
    <font>
      <b/>
      <sz val="12"/>
      <name val="Arial Narrow"/>
      <family val="2"/>
    </font>
    <font>
      <b/>
      <sz val="10"/>
      <name val="Arial Narrow"/>
      <family val="2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Arial Narrow"/>
      <family val="2"/>
    </font>
    <font>
      <sz val="9"/>
      <color theme="0" tint="-0.499984740745262"/>
      <name val="Calibri"/>
      <family val="2"/>
      <scheme val="minor"/>
    </font>
    <font>
      <sz val="11"/>
      <color theme="0" tint="-0.499984740745262"/>
      <name val="Calibri"/>
      <family val="2"/>
      <scheme val="minor"/>
    </font>
    <font>
      <sz val="10"/>
      <color theme="0" tint="-0.499984740745262"/>
      <name val="Calibri"/>
      <family val="2"/>
      <scheme val="minor"/>
    </font>
    <font>
      <b/>
      <i/>
      <sz val="10"/>
      <color theme="0" tint="-0.499984740745262"/>
      <name val="Calibri"/>
      <family val="2"/>
      <scheme val="minor"/>
    </font>
    <font>
      <sz val="10"/>
      <color theme="0" tint="-0.499984740745262"/>
      <name val="Arial Narrow"/>
      <family val="2"/>
    </font>
    <font>
      <sz val="11"/>
      <color theme="0" tint="-0.499984740745262"/>
      <name val="Calibri"/>
      <family val="2"/>
    </font>
    <font>
      <b/>
      <sz val="10"/>
      <color theme="0" tint="-0.499984740745262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1"/>
      <color theme="0"/>
      <name val="Arial Narrow"/>
      <family val="2"/>
    </font>
    <font>
      <b/>
      <sz val="18"/>
      <color rgb="FFC00000"/>
      <name val="Arial"/>
      <family val="2"/>
    </font>
    <font>
      <b/>
      <sz val="15"/>
      <color theme="9" tint="-0.499984740745262"/>
      <name val="Arial Narrow"/>
      <family val="2"/>
    </font>
    <font>
      <sz val="10"/>
      <color theme="1"/>
      <name val="Arial Narrow"/>
      <family val="2"/>
    </font>
    <font>
      <b/>
      <sz val="18"/>
      <color rgb="FFC00000"/>
      <name val="Calibri"/>
      <family val="2"/>
      <scheme val="minor"/>
    </font>
    <font>
      <i/>
      <sz val="11"/>
      <color theme="4" tint="-0.249977111117893"/>
      <name val="Calibri"/>
      <family val="2"/>
      <scheme val="minor"/>
    </font>
    <font>
      <b/>
      <i/>
      <sz val="12"/>
      <color theme="4" tint="-0.249977111117893"/>
      <name val="Calibri"/>
      <family val="2"/>
      <scheme val="minor"/>
    </font>
    <font>
      <b/>
      <sz val="11"/>
      <color theme="4" tint="-0.249977111117893"/>
      <name val="Calibri"/>
      <family val="2"/>
      <scheme val="minor"/>
    </font>
    <font>
      <b/>
      <sz val="14"/>
      <color rgb="FFC00000"/>
      <name val="Arial Narrow"/>
      <family val="2"/>
    </font>
    <font>
      <b/>
      <sz val="12"/>
      <color rgb="FFC00000"/>
      <name val="Arial Narrow"/>
      <family val="2"/>
    </font>
    <font>
      <b/>
      <sz val="15"/>
      <color rgb="FFC00000"/>
      <name val="Calibri"/>
      <family val="2"/>
      <scheme val="minor"/>
    </font>
    <font>
      <b/>
      <sz val="14"/>
      <color rgb="FFC00000"/>
      <name val="Calibri"/>
      <family val="2"/>
    </font>
    <font>
      <b/>
      <sz val="16"/>
      <color theme="1"/>
      <name val="Calibri"/>
      <family val="2"/>
      <scheme val="minor"/>
    </font>
    <font>
      <b/>
      <sz val="11"/>
      <color rgb="FFC00000"/>
      <name val="Arial"/>
      <family val="2"/>
    </font>
    <font>
      <sz val="9"/>
      <color theme="4" tint="-0.249977111117893"/>
      <name val="Arial Narrow"/>
      <family val="2"/>
    </font>
    <font>
      <sz val="10"/>
      <color theme="4" tint="-0.249977111117893"/>
      <name val="Arial Narrow"/>
      <family val="2"/>
    </font>
    <font>
      <b/>
      <sz val="10"/>
      <color rgb="FFC00000"/>
      <name val="Arial Narrow"/>
      <family val="2"/>
    </font>
    <font>
      <b/>
      <sz val="18"/>
      <color theme="9" tint="-0.499984740745262"/>
      <name val="Arial Narrow"/>
    </font>
    <font>
      <b/>
      <sz val="20"/>
      <color rgb="FFC00000"/>
      <name val="Arial"/>
    </font>
  </fonts>
  <fills count="14">
    <fill>
      <patternFill patternType="none"/>
    </fill>
    <fill>
      <patternFill patternType="gray125"/>
    </fill>
    <fill>
      <patternFill patternType="mediumGray">
        <fgColor indexed="55"/>
      </patternFill>
    </fill>
    <fill>
      <patternFill patternType="lightGray">
        <fgColor indexed="55"/>
      </patternFill>
    </fill>
    <fill>
      <patternFill patternType="lightGray">
        <fgColor theme="0" tint="-0.34998626667073579"/>
        <bgColor indexed="65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mediumGray">
        <fgColor theme="3" tint="0.79998168889431442"/>
        <bgColor theme="4" tint="0.79992065187536243"/>
      </patternFill>
    </fill>
    <fill>
      <patternFill patternType="solid">
        <fgColor theme="9" tint="0.59999389629810485"/>
        <bgColor indexed="64"/>
      </patternFill>
    </fill>
    <fill>
      <patternFill patternType="lightGray">
        <fgColor theme="0" tint="-0.24994659260841701"/>
        <bgColor indexed="65"/>
      </patternFill>
    </fill>
  </fills>
  <borders count="65">
    <border>
      <left/>
      <right/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/>
      <bottom style="thin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double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medium">
        <color theme="0" tint="-0.34998626667073579"/>
      </left>
      <right/>
      <top style="medium">
        <color theme="0" tint="-0.34998626667073579"/>
      </top>
      <bottom/>
      <diagonal/>
    </border>
    <border>
      <left/>
      <right/>
      <top style="medium">
        <color theme="0" tint="-0.34998626667073579"/>
      </top>
      <bottom/>
      <diagonal/>
    </border>
    <border>
      <left style="medium">
        <color theme="0" tint="-0.34998626667073579"/>
      </left>
      <right/>
      <top/>
      <bottom/>
      <diagonal/>
    </border>
    <border>
      <left style="medium">
        <color theme="0" tint="-0.34998626667073579"/>
      </left>
      <right/>
      <top/>
      <bottom style="medium">
        <color theme="0" tint="-0.34998626667073579"/>
      </bottom>
      <diagonal/>
    </border>
    <border>
      <left/>
      <right/>
      <top/>
      <bottom style="medium">
        <color theme="0" tint="-0.34998626667073579"/>
      </bottom>
      <diagonal/>
    </border>
    <border>
      <left/>
      <right style="medium">
        <color theme="0"/>
      </right>
      <top/>
      <bottom style="medium">
        <color theme="0"/>
      </bottom>
      <diagonal/>
    </border>
    <border>
      <left style="medium">
        <color theme="0"/>
      </left>
      <right style="medium">
        <color theme="0"/>
      </right>
      <top/>
      <bottom style="medium">
        <color theme="0"/>
      </bottom>
      <diagonal/>
    </border>
    <border>
      <left style="medium">
        <color theme="0"/>
      </left>
      <right/>
      <top/>
      <bottom style="medium">
        <color theme="0"/>
      </bottom>
      <diagonal/>
    </border>
    <border>
      <left/>
      <right style="medium">
        <color theme="0"/>
      </right>
      <top style="medium">
        <color theme="0"/>
      </top>
      <bottom style="medium">
        <color theme="0"/>
      </bottom>
      <diagonal/>
    </border>
    <border>
      <left style="medium">
        <color theme="0"/>
      </left>
      <right style="medium">
        <color theme="0"/>
      </right>
      <top style="medium">
        <color theme="0"/>
      </top>
      <bottom style="medium">
        <color theme="0"/>
      </bottom>
      <diagonal/>
    </border>
    <border>
      <left style="medium">
        <color theme="0"/>
      </left>
      <right/>
      <top style="medium">
        <color theme="0"/>
      </top>
      <bottom style="medium">
        <color theme="0"/>
      </bottom>
      <diagonal/>
    </border>
    <border>
      <left/>
      <right style="medium">
        <color theme="0"/>
      </right>
      <top style="medium">
        <color theme="0"/>
      </top>
      <bottom/>
      <diagonal/>
    </border>
    <border>
      <left style="medium">
        <color theme="0"/>
      </left>
      <right style="medium">
        <color theme="0"/>
      </right>
      <top style="medium">
        <color theme="0"/>
      </top>
      <bottom/>
      <diagonal/>
    </border>
    <border>
      <left style="medium">
        <color theme="0"/>
      </left>
      <right/>
      <top style="medium">
        <color theme="0"/>
      </top>
      <bottom/>
      <diagonal/>
    </border>
    <border>
      <left/>
      <right style="medium">
        <color theme="0"/>
      </right>
      <top/>
      <bottom/>
      <diagonal/>
    </border>
    <border>
      <left style="medium">
        <color theme="0"/>
      </left>
      <right style="medium">
        <color theme="0"/>
      </right>
      <top/>
      <bottom/>
      <diagonal/>
    </border>
    <border>
      <left style="medium">
        <color theme="0"/>
      </left>
      <right/>
      <top/>
      <bottom/>
      <diagonal/>
    </border>
    <border>
      <left/>
      <right/>
      <top/>
      <bottom style="medium">
        <color theme="0"/>
      </bottom>
      <diagonal/>
    </border>
    <border>
      <left/>
      <right/>
      <top style="medium">
        <color theme="0"/>
      </top>
      <bottom style="medium">
        <color theme="0"/>
      </bottom>
      <diagonal/>
    </border>
    <border>
      <left/>
      <right/>
      <top style="medium">
        <color theme="0"/>
      </top>
      <bottom/>
      <diagonal/>
    </border>
    <border>
      <left style="thick">
        <color theme="0"/>
      </left>
      <right style="thick">
        <color theme="0"/>
      </right>
      <top/>
      <bottom style="thin">
        <color theme="0"/>
      </bottom>
      <diagonal/>
    </border>
    <border>
      <left style="thick">
        <color theme="0"/>
      </left>
      <right style="thick">
        <color theme="0"/>
      </right>
      <top style="thin">
        <color theme="0"/>
      </top>
      <bottom style="thin">
        <color theme="0"/>
      </bottom>
      <diagonal/>
    </border>
    <border>
      <left style="thick">
        <color theme="0"/>
      </left>
      <right style="thick">
        <color theme="0"/>
      </right>
      <top style="thin">
        <color theme="0"/>
      </top>
      <bottom/>
      <diagonal/>
    </border>
    <border>
      <left style="thick">
        <color theme="0"/>
      </left>
      <right style="thick">
        <color theme="0"/>
      </right>
      <top/>
      <bottom style="medium">
        <color theme="0"/>
      </bottom>
      <diagonal/>
    </border>
    <border>
      <left style="thick">
        <color theme="0"/>
      </left>
      <right style="thick">
        <color theme="0"/>
      </right>
      <top style="medium">
        <color theme="0"/>
      </top>
      <bottom style="medium">
        <color theme="0"/>
      </bottom>
      <diagonal/>
    </border>
    <border>
      <left style="thick">
        <color theme="0"/>
      </left>
      <right style="thick">
        <color theme="0"/>
      </right>
      <top style="medium">
        <color theme="0"/>
      </top>
      <bottom/>
      <diagonal/>
    </border>
    <border>
      <left/>
      <right style="thick">
        <color theme="4" tint="0.79998168889431442"/>
      </right>
      <top/>
      <bottom/>
      <diagonal/>
    </border>
    <border>
      <left/>
      <right style="thick">
        <color theme="0"/>
      </right>
      <top/>
      <bottom/>
      <diagonal/>
    </border>
    <border>
      <left style="thick">
        <color theme="0"/>
      </left>
      <right style="thick">
        <color theme="0"/>
      </right>
      <top/>
      <bottom/>
      <diagonal/>
    </border>
    <border>
      <left style="thick">
        <color theme="0"/>
      </left>
      <right/>
      <top/>
      <bottom/>
      <diagonal/>
    </border>
    <border>
      <left/>
      <right style="medium">
        <color theme="0" tint="-0.34998626667073579"/>
      </right>
      <top style="medium">
        <color theme="0" tint="-0.34998626667073579"/>
      </top>
      <bottom/>
      <diagonal/>
    </border>
    <border>
      <left/>
      <right style="medium">
        <color theme="0" tint="-0.34998626667073579"/>
      </right>
      <top/>
      <bottom/>
      <diagonal/>
    </border>
    <border>
      <left/>
      <right style="medium">
        <color theme="0" tint="-0.34998626667073579"/>
      </right>
      <top/>
      <bottom style="medium">
        <color theme="0" tint="-0.34998626667073579"/>
      </bottom>
      <diagonal/>
    </border>
    <border>
      <left/>
      <right style="thin">
        <color theme="0"/>
      </right>
      <top style="thick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ck">
        <color theme="0"/>
      </top>
      <bottom style="thin">
        <color theme="0"/>
      </bottom>
      <diagonal/>
    </border>
    <border>
      <left style="thin">
        <color theme="0"/>
      </left>
      <right/>
      <top style="thick">
        <color theme="0"/>
      </top>
      <bottom style="thin">
        <color theme="0"/>
      </bottom>
      <diagonal/>
    </border>
    <border>
      <left style="thin">
        <color theme="0"/>
      </left>
      <right/>
      <top style="thick">
        <color theme="0"/>
      </top>
      <bottom style="thick">
        <color theme="0"/>
      </bottom>
      <diagonal/>
    </border>
    <border>
      <left/>
      <right/>
      <top style="thick">
        <color theme="0"/>
      </top>
      <bottom style="thick">
        <color theme="0"/>
      </bottom>
      <diagonal/>
    </border>
    <border>
      <left/>
      <right style="thin">
        <color theme="0"/>
      </right>
      <top style="thick">
        <color theme="0"/>
      </top>
      <bottom style="thick">
        <color theme="0"/>
      </bottom>
      <diagonal/>
    </border>
    <border>
      <left style="thin">
        <color theme="0"/>
      </left>
      <right style="thin">
        <color theme="0"/>
      </right>
      <top style="thick">
        <color theme="0"/>
      </top>
      <bottom style="thick">
        <color theme="0"/>
      </bottom>
      <diagonal/>
    </border>
    <border>
      <left/>
      <right style="thin">
        <color theme="0"/>
      </right>
      <top/>
      <bottom/>
      <diagonal/>
    </border>
    <border>
      <left style="medium">
        <color theme="0"/>
      </left>
      <right/>
      <top style="thick">
        <color theme="0"/>
      </top>
      <bottom style="thick">
        <color theme="0"/>
      </bottom>
      <diagonal/>
    </border>
    <border>
      <left/>
      <right style="medium">
        <color theme="0"/>
      </right>
      <top style="thick">
        <color theme="0"/>
      </top>
      <bottom style="thick">
        <color theme="0"/>
      </bottom>
      <diagonal/>
    </border>
    <border>
      <left style="medium">
        <color theme="0"/>
      </left>
      <right/>
      <top style="thick">
        <color theme="0"/>
      </top>
      <bottom style="medium">
        <color theme="0"/>
      </bottom>
      <diagonal/>
    </border>
    <border>
      <left/>
      <right/>
      <top style="thick">
        <color theme="0"/>
      </top>
      <bottom style="medium">
        <color theme="0"/>
      </bottom>
      <diagonal/>
    </border>
    <border>
      <left/>
      <right style="medium">
        <color theme="0"/>
      </right>
      <top style="thick">
        <color theme="0"/>
      </top>
      <bottom style="medium">
        <color theme="0"/>
      </bottom>
      <diagonal/>
    </border>
    <border>
      <left style="medium">
        <color theme="0"/>
      </left>
      <right/>
      <top/>
      <bottom style="thick">
        <color theme="0"/>
      </bottom>
      <diagonal/>
    </border>
    <border>
      <left/>
      <right style="medium">
        <color theme="0"/>
      </right>
      <top/>
      <bottom style="thick">
        <color theme="0"/>
      </bottom>
      <diagonal/>
    </border>
    <border>
      <left/>
      <right/>
      <top/>
      <bottom style="thick">
        <color theme="0"/>
      </bottom>
      <diagonal/>
    </border>
  </borders>
  <cellStyleXfs count="1">
    <xf numFmtId="0" fontId="0" fillId="0" borderId="0"/>
  </cellStyleXfs>
  <cellXfs count="180">
    <xf numFmtId="0" fontId="0" fillId="0" borderId="0" xfId="0"/>
    <xf numFmtId="0" fontId="1" fillId="2" borderId="1" xfId="0" applyFont="1" applyFill="1" applyBorder="1" applyAlignment="1" applyProtection="1">
      <alignment horizontal="center"/>
    </xf>
    <xf numFmtId="0" fontId="1" fillId="0" borderId="2" xfId="0" applyFont="1" applyBorder="1" applyAlignment="1" applyProtection="1">
      <alignment horizontal="center"/>
    </xf>
    <xf numFmtId="0" fontId="1" fillId="0" borderId="3" xfId="0" applyFont="1" applyBorder="1" applyAlignment="1" applyProtection="1">
      <alignment horizontal="center"/>
    </xf>
    <xf numFmtId="0" fontId="1" fillId="0" borderId="4" xfId="0" applyFont="1" applyBorder="1" applyAlignment="1" applyProtection="1">
      <alignment horizontal="center"/>
    </xf>
    <xf numFmtId="0" fontId="10" fillId="3" borderId="5" xfId="0" applyFont="1" applyFill="1" applyBorder="1" applyAlignment="1" applyProtection="1">
      <alignment horizontal="center"/>
    </xf>
    <xf numFmtId="0" fontId="10" fillId="3" borderId="6" xfId="0" applyFont="1" applyFill="1" applyBorder="1" applyAlignment="1" applyProtection="1">
      <alignment horizontal="center"/>
    </xf>
    <xf numFmtId="0" fontId="10" fillId="3" borderId="7" xfId="0" applyFont="1" applyFill="1" applyBorder="1" applyAlignment="1" applyProtection="1">
      <alignment horizontal="center"/>
    </xf>
    <xf numFmtId="0" fontId="11" fillId="0" borderId="8" xfId="0" applyFont="1" applyFill="1" applyBorder="1" applyAlignment="1" applyProtection="1">
      <alignment horizontal="center" vertical="center"/>
    </xf>
    <xf numFmtId="0" fontId="9" fillId="0" borderId="0" xfId="0" applyFont="1"/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right"/>
    </xf>
    <xf numFmtId="0" fontId="12" fillId="0" borderId="0" xfId="0" applyFont="1" applyBorder="1" applyAlignment="1">
      <alignment horizontal="right"/>
    </xf>
    <xf numFmtId="0" fontId="13" fillId="0" borderId="0" xfId="0" applyFont="1"/>
    <xf numFmtId="0" fontId="8" fillId="0" borderId="0" xfId="0" applyFont="1"/>
    <xf numFmtId="0" fontId="15" fillId="0" borderId="0" xfId="0" applyFont="1"/>
    <xf numFmtId="0" fontId="16" fillId="0" borderId="0" xfId="0" applyFont="1"/>
    <xf numFmtId="0" fontId="17" fillId="0" borderId="0" xfId="0" applyFont="1"/>
    <xf numFmtId="0" fontId="6" fillId="0" borderId="0" xfId="0" applyFont="1" applyAlignment="1">
      <alignment horizontal="center" vertical="center" textRotation="90"/>
    </xf>
    <xf numFmtId="0" fontId="25" fillId="0" borderId="0" xfId="0" applyFont="1"/>
    <xf numFmtId="0" fontId="26" fillId="0" borderId="0" xfId="0" applyFont="1" applyAlignment="1">
      <alignment horizontal="left"/>
    </xf>
    <xf numFmtId="0" fontId="0" fillId="0" borderId="0" xfId="0" applyBorder="1" applyAlignment="1">
      <alignment horizontal="right"/>
    </xf>
    <xf numFmtId="0" fontId="41" fillId="0" borderId="0" xfId="0" applyFont="1"/>
    <xf numFmtId="0" fontId="0" fillId="0" borderId="0" xfId="0" applyAlignment="1">
      <alignment horizontal="center"/>
    </xf>
    <xf numFmtId="0" fontId="41" fillId="0" borderId="0" xfId="0" applyFont="1" applyAlignment="1">
      <alignment horizontal="right"/>
    </xf>
    <xf numFmtId="0" fontId="42" fillId="0" borderId="0" xfId="0" applyFont="1" applyAlignment="1">
      <alignment horizontal="right"/>
    </xf>
    <xf numFmtId="0" fontId="43" fillId="0" borderId="0" xfId="0" applyFont="1" applyAlignment="1">
      <alignment horizontal="center" vertical="center"/>
    </xf>
    <xf numFmtId="0" fontId="44" fillId="0" borderId="0" xfId="0" applyFont="1"/>
    <xf numFmtId="0" fontId="44" fillId="0" borderId="0" xfId="0" applyFont="1" applyAlignment="1">
      <alignment horizontal="right"/>
    </xf>
    <xf numFmtId="0" fontId="45" fillId="0" borderId="0" xfId="0" applyFont="1" applyAlignment="1">
      <alignment horizontal="center"/>
    </xf>
    <xf numFmtId="0" fontId="44" fillId="0" borderId="0" xfId="0" applyFont="1" applyAlignment="1"/>
    <xf numFmtId="0" fontId="45" fillId="0" borderId="0" xfId="0" applyFont="1" applyAlignment="1">
      <alignment horizontal="center" vertical="center"/>
    </xf>
    <xf numFmtId="0" fontId="46" fillId="4" borderId="0" xfId="0" applyFont="1" applyFill="1" applyAlignment="1">
      <alignment horizontal="center" vertical="center"/>
    </xf>
    <xf numFmtId="0" fontId="44" fillId="0" borderId="0" xfId="0" applyFont="1" applyAlignment="1">
      <alignment horizontal="center"/>
    </xf>
    <xf numFmtId="0" fontId="45" fillId="0" borderId="0" xfId="0" applyFont="1" applyAlignment="1">
      <alignment horizontal="right" vertical="center"/>
    </xf>
    <xf numFmtId="0" fontId="47" fillId="0" borderId="0" xfId="0" applyFont="1" applyBorder="1" applyAlignment="1">
      <alignment horizontal="right"/>
    </xf>
    <xf numFmtId="0" fontId="45" fillId="0" borderId="0" xfId="0" applyFont="1"/>
    <xf numFmtId="0" fontId="48" fillId="0" borderId="0" xfId="0" applyFont="1"/>
    <xf numFmtId="0" fontId="45" fillId="0" borderId="0" xfId="0" applyFont="1" applyAlignment="1">
      <alignment vertical="center"/>
    </xf>
    <xf numFmtId="0" fontId="47" fillId="0" borderId="0" xfId="0" applyFont="1" applyBorder="1" applyAlignment="1">
      <alignment horizontal="right" vertical="top" wrapText="1"/>
    </xf>
    <xf numFmtId="0" fontId="45" fillId="0" borderId="13" xfId="0" applyFont="1" applyBorder="1" applyAlignment="1">
      <alignment horizontal="center" vertical="center"/>
    </xf>
    <xf numFmtId="0" fontId="45" fillId="0" borderId="14" xfId="0" applyFont="1" applyBorder="1" applyAlignment="1">
      <alignment horizontal="center" vertical="center"/>
    </xf>
    <xf numFmtId="0" fontId="44" fillId="0" borderId="15" xfId="0" applyFont="1" applyBorder="1"/>
    <xf numFmtId="0" fontId="49" fillId="0" borderId="0" xfId="0" applyFont="1" applyAlignment="1">
      <alignment horizontal="right"/>
    </xf>
    <xf numFmtId="0" fontId="49" fillId="0" borderId="0" xfId="0" applyFont="1" applyAlignment="1">
      <alignment horizontal="center"/>
    </xf>
    <xf numFmtId="0" fontId="50" fillId="0" borderId="0" xfId="0" applyFont="1" applyAlignment="1">
      <alignment horizontal="right" vertical="top"/>
    </xf>
    <xf numFmtId="0" fontId="40" fillId="4" borderId="0" xfId="0" applyFont="1" applyFill="1" applyAlignment="1">
      <alignment vertical="center"/>
    </xf>
    <xf numFmtId="0" fontId="0" fillId="0" borderId="0" xfId="0" applyFill="1" applyBorder="1" applyProtection="1"/>
    <xf numFmtId="0" fontId="0" fillId="0" borderId="0" xfId="0" applyProtection="1"/>
    <xf numFmtId="0" fontId="15" fillId="0" borderId="0" xfId="0" applyFont="1" applyProtection="1"/>
    <xf numFmtId="0" fontId="8" fillId="0" borderId="0" xfId="0" applyFont="1" applyProtection="1"/>
    <xf numFmtId="0" fontId="27" fillId="0" borderId="0" xfId="0" applyFont="1" applyProtection="1"/>
    <xf numFmtId="0" fontId="9" fillId="0" borderId="0" xfId="0" applyFont="1" applyProtection="1"/>
    <xf numFmtId="0" fontId="22" fillId="0" borderId="16" xfId="0" applyFont="1" applyBorder="1" applyAlignment="1" applyProtection="1">
      <alignment horizontal="center"/>
    </xf>
    <xf numFmtId="0" fontId="22" fillId="0" borderId="17" xfId="0" applyFont="1" applyBorder="1" applyAlignment="1" applyProtection="1">
      <alignment horizontal="center"/>
    </xf>
    <xf numFmtId="0" fontId="0" fillId="0" borderId="18" xfId="0" applyBorder="1" applyProtection="1"/>
    <xf numFmtId="0" fontId="21" fillId="0" borderId="0" xfId="0" applyFont="1" applyBorder="1" applyAlignment="1" applyProtection="1">
      <alignment horizontal="center" vertical="center"/>
    </xf>
    <xf numFmtId="0" fontId="0" fillId="0" borderId="0" xfId="0" applyBorder="1" applyProtection="1"/>
    <xf numFmtId="0" fontId="22" fillId="0" borderId="0" xfId="0" applyFont="1" applyBorder="1" applyAlignment="1" applyProtection="1">
      <alignment horizontal="center"/>
    </xf>
    <xf numFmtId="0" fontId="0" fillId="0" borderId="19" xfId="0" applyBorder="1" applyProtection="1"/>
    <xf numFmtId="0" fontId="0" fillId="0" borderId="20" xfId="0" applyBorder="1" applyProtection="1"/>
    <xf numFmtId="0" fontId="22" fillId="0" borderId="20" xfId="0" applyFont="1" applyBorder="1" applyAlignment="1" applyProtection="1">
      <alignment horizontal="center"/>
    </xf>
    <xf numFmtId="0" fontId="23" fillId="3" borderId="0" xfId="0" applyFont="1" applyFill="1" applyAlignment="1" applyProtection="1">
      <alignment horizontal="center"/>
    </xf>
    <xf numFmtId="0" fontId="0" fillId="0" borderId="0" xfId="0" applyFill="1" applyProtection="1"/>
    <xf numFmtId="0" fontId="44" fillId="0" borderId="0" xfId="0" applyFont="1" applyProtection="1"/>
    <xf numFmtId="0" fontId="44" fillId="0" borderId="0" xfId="0" applyFont="1" applyAlignment="1" applyProtection="1">
      <alignment horizontal="right"/>
    </xf>
    <xf numFmtId="0" fontId="45" fillId="0" borderId="0" xfId="0" applyFont="1" applyAlignment="1" applyProtection="1">
      <alignment horizontal="center"/>
    </xf>
    <xf numFmtId="0" fontId="44" fillId="0" borderId="0" xfId="0" applyFont="1" applyAlignment="1" applyProtection="1"/>
    <xf numFmtId="0" fontId="45" fillId="0" borderId="0" xfId="0" applyFont="1" applyAlignment="1" applyProtection="1">
      <alignment horizontal="center" vertical="center"/>
    </xf>
    <xf numFmtId="0" fontId="46" fillId="4" borderId="0" xfId="0" applyFont="1" applyFill="1" applyAlignment="1" applyProtection="1">
      <alignment horizontal="center" vertical="center"/>
    </xf>
    <xf numFmtId="0" fontId="44" fillId="0" borderId="0" xfId="0" applyFont="1" applyAlignment="1" applyProtection="1">
      <alignment horizontal="center"/>
    </xf>
    <xf numFmtId="0" fontId="43" fillId="0" borderId="0" xfId="0" applyFont="1" applyAlignment="1" applyProtection="1">
      <alignment horizontal="center" vertical="center"/>
    </xf>
    <xf numFmtId="0" fontId="45" fillId="0" borderId="0" xfId="0" applyFont="1" applyAlignment="1" applyProtection="1">
      <alignment horizontal="right" vertical="center"/>
    </xf>
    <xf numFmtId="0" fontId="45" fillId="0" borderId="13" xfId="0" applyFont="1" applyBorder="1" applyAlignment="1" applyProtection="1">
      <alignment horizontal="center" vertical="center"/>
    </xf>
    <xf numFmtId="0" fontId="45" fillId="0" borderId="14" xfId="0" applyFont="1" applyBorder="1" applyAlignment="1" applyProtection="1">
      <alignment horizontal="center" vertical="center"/>
    </xf>
    <xf numFmtId="0" fontId="44" fillId="0" borderId="15" xfId="0" applyFont="1" applyBorder="1" applyProtection="1"/>
    <xf numFmtId="0" fontId="47" fillId="0" borderId="0" xfId="0" applyFont="1" applyBorder="1" applyAlignment="1" applyProtection="1">
      <alignment horizontal="right"/>
    </xf>
    <xf numFmtId="0" fontId="45" fillId="0" borderId="0" xfId="0" applyFont="1" applyProtection="1"/>
    <xf numFmtId="0" fontId="48" fillId="0" borderId="0" xfId="0" applyFont="1" applyProtection="1"/>
    <xf numFmtId="0" fontId="40" fillId="4" borderId="0" xfId="0" applyFont="1" applyFill="1" applyAlignment="1" applyProtection="1">
      <alignment vertical="center"/>
    </xf>
    <xf numFmtId="0" fontId="45" fillId="0" borderId="0" xfId="0" applyFont="1" applyAlignment="1" applyProtection="1">
      <alignment vertical="center"/>
    </xf>
    <xf numFmtId="0" fontId="47" fillId="0" borderId="0" xfId="0" applyFont="1" applyBorder="1" applyAlignment="1" applyProtection="1">
      <alignment horizontal="right" vertical="top" wrapText="1"/>
    </xf>
    <xf numFmtId="0" fontId="49" fillId="0" borderId="0" xfId="0" applyFont="1" applyAlignment="1" applyProtection="1">
      <alignment horizontal="right"/>
    </xf>
    <xf numFmtId="0" fontId="49" fillId="0" borderId="0" xfId="0" applyFont="1" applyAlignment="1" applyProtection="1">
      <alignment horizontal="center"/>
    </xf>
    <xf numFmtId="0" fontId="14" fillId="5" borderId="21" xfId="0" applyFont="1" applyFill="1" applyBorder="1" applyAlignment="1" applyProtection="1">
      <alignment horizontal="center"/>
      <protection locked="0"/>
    </xf>
    <xf numFmtId="0" fontId="14" fillId="5" borderId="22" xfId="0" applyFont="1" applyFill="1" applyBorder="1" applyAlignment="1" applyProtection="1">
      <alignment horizontal="center"/>
      <protection locked="0"/>
    </xf>
    <xf numFmtId="0" fontId="14" fillId="5" borderId="23" xfId="0" applyFont="1" applyFill="1" applyBorder="1" applyAlignment="1" applyProtection="1">
      <alignment horizontal="center"/>
      <protection locked="0"/>
    </xf>
    <xf numFmtId="0" fontId="14" fillId="5" borderId="24" xfId="0" applyFont="1" applyFill="1" applyBorder="1" applyAlignment="1" applyProtection="1">
      <alignment horizontal="center"/>
      <protection locked="0"/>
    </xf>
    <xf numFmtId="0" fontId="14" fillId="5" borderId="25" xfId="0" applyFont="1" applyFill="1" applyBorder="1" applyAlignment="1" applyProtection="1">
      <alignment horizontal="center"/>
      <protection locked="0"/>
    </xf>
    <xf numFmtId="0" fontId="14" fillId="5" borderId="26" xfId="0" applyFont="1" applyFill="1" applyBorder="1" applyAlignment="1" applyProtection="1">
      <alignment horizontal="center"/>
      <protection locked="0"/>
    </xf>
    <xf numFmtId="0" fontId="14" fillId="5" borderId="27" xfId="0" applyFont="1" applyFill="1" applyBorder="1" applyAlignment="1" applyProtection="1">
      <alignment horizontal="center"/>
      <protection locked="0"/>
    </xf>
    <xf numFmtId="0" fontId="14" fillId="5" borderId="28" xfId="0" applyFont="1" applyFill="1" applyBorder="1" applyAlignment="1" applyProtection="1">
      <alignment horizontal="center"/>
      <protection locked="0"/>
    </xf>
    <xf numFmtId="0" fontId="14" fillId="5" borderId="29" xfId="0" applyFont="1" applyFill="1" applyBorder="1" applyAlignment="1" applyProtection="1">
      <alignment horizontal="center"/>
      <protection locked="0"/>
    </xf>
    <xf numFmtId="0" fontId="51" fillId="6" borderId="30" xfId="0" applyFont="1" applyFill="1" applyBorder="1" applyAlignment="1" applyProtection="1">
      <alignment horizontal="center" vertical="center" textRotation="90"/>
      <protection locked="0"/>
    </xf>
    <xf numFmtId="0" fontId="51" fillId="6" borderId="31" xfId="0" applyFont="1" applyFill="1" applyBorder="1" applyAlignment="1" applyProtection="1">
      <alignment horizontal="center" vertical="center" textRotation="90"/>
      <protection locked="0"/>
    </xf>
    <xf numFmtId="0" fontId="51" fillId="6" borderId="32" xfId="0" applyFont="1" applyFill="1" applyBorder="1" applyAlignment="1" applyProtection="1">
      <alignment horizontal="center" vertical="center" textRotation="90"/>
      <protection locked="0"/>
    </xf>
    <xf numFmtId="0" fontId="53" fillId="0" borderId="0" xfId="0" applyFont="1"/>
    <xf numFmtId="0" fontId="51" fillId="6" borderId="33" xfId="0" applyFont="1" applyFill="1" applyBorder="1" applyAlignment="1" applyProtection="1">
      <alignment horizontal="center"/>
      <protection locked="0"/>
    </xf>
    <xf numFmtId="0" fontId="51" fillId="6" borderId="34" xfId="0" applyFont="1" applyFill="1" applyBorder="1" applyAlignment="1" applyProtection="1">
      <alignment horizontal="center"/>
      <protection locked="0"/>
    </xf>
    <xf numFmtId="0" fontId="51" fillId="6" borderId="35" xfId="0" applyFont="1" applyFill="1" applyBorder="1" applyAlignment="1" applyProtection="1">
      <alignment horizontal="center"/>
      <protection locked="0"/>
    </xf>
    <xf numFmtId="0" fontId="53" fillId="0" borderId="0" xfId="0" applyFont="1" applyProtection="1"/>
    <xf numFmtId="0" fontId="52" fillId="0" borderId="0" xfId="0" applyFont="1" applyProtection="1"/>
    <xf numFmtId="0" fontId="54" fillId="0" borderId="0" xfId="0" applyFont="1" applyProtection="1"/>
    <xf numFmtId="0" fontId="10" fillId="7" borderId="36" xfId="0" applyFont="1" applyFill="1" applyBorder="1" applyAlignment="1" applyProtection="1">
      <alignment horizontal="center"/>
    </xf>
    <xf numFmtId="0" fontId="10" fillId="7" borderId="37" xfId="0" applyFont="1" applyFill="1" applyBorder="1" applyAlignment="1" applyProtection="1">
      <alignment horizontal="center"/>
    </xf>
    <xf numFmtId="0" fontId="10" fillId="7" borderId="38" xfId="0" applyFont="1" applyFill="1" applyBorder="1" applyAlignment="1" applyProtection="1">
      <alignment horizontal="center"/>
    </xf>
    <xf numFmtId="0" fontId="55" fillId="0" borderId="0" xfId="0" applyFont="1" applyProtection="1"/>
    <xf numFmtId="0" fontId="10" fillId="8" borderId="39" xfId="0" applyFont="1" applyFill="1" applyBorder="1" applyAlignment="1" applyProtection="1">
      <alignment horizontal="center"/>
    </xf>
    <xf numFmtId="0" fontId="10" fillId="8" borderId="40" xfId="0" applyFont="1" applyFill="1" applyBorder="1" applyAlignment="1" applyProtection="1">
      <alignment horizontal="center"/>
    </xf>
    <xf numFmtId="0" fontId="10" fillId="8" borderId="41" xfId="0" applyFont="1" applyFill="1" applyBorder="1" applyAlignment="1" applyProtection="1">
      <alignment horizontal="center"/>
    </xf>
    <xf numFmtId="0" fontId="51" fillId="6" borderId="30" xfId="0" applyFont="1" applyFill="1" applyBorder="1" applyAlignment="1" applyProtection="1">
      <alignment horizontal="center" vertical="center" textRotation="90"/>
    </xf>
    <xf numFmtId="0" fontId="51" fillId="6" borderId="31" xfId="0" applyFont="1" applyFill="1" applyBorder="1" applyAlignment="1" applyProtection="1">
      <alignment horizontal="center" vertical="center" textRotation="90"/>
    </xf>
    <xf numFmtId="0" fontId="51" fillId="6" borderId="32" xfId="0" applyFont="1" applyFill="1" applyBorder="1" applyAlignment="1" applyProtection="1">
      <alignment horizontal="center" vertical="center" textRotation="90"/>
    </xf>
    <xf numFmtId="0" fontId="14" fillId="5" borderId="25" xfId="0" applyFont="1" applyFill="1" applyBorder="1" applyAlignment="1" applyProtection="1">
      <alignment horizontal="center"/>
    </xf>
    <xf numFmtId="0" fontId="0" fillId="9" borderId="0" xfId="0" applyFill="1" applyBorder="1"/>
    <xf numFmtId="0" fontId="56" fillId="9" borderId="0" xfId="0" applyFont="1" applyFill="1" applyBorder="1"/>
    <xf numFmtId="0" fontId="57" fillId="9" borderId="0" xfId="0" applyFont="1" applyFill="1" applyBorder="1" applyAlignment="1">
      <alignment vertical="center"/>
    </xf>
    <xf numFmtId="0" fontId="57" fillId="9" borderId="0" xfId="0" applyFont="1" applyFill="1" applyBorder="1" applyAlignment="1">
      <alignment horizontal="right" vertical="center"/>
    </xf>
    <xf numFmtId="0" fontId="58" fillId="9" borderId="0" xfId="0" applyFont="1" applyFill="1" applyBorder="1"/>
    <xf numFmtId="0" fontId="58" fillId="9" borderId="0" xfId="0" applyFont="1" applyFill="1" applyBorder="1" applyAlignment="1">
      <alignment horizontal="right"/>
    </xf>
    <xf numFmtId="0" fontId="58" fillId="9" borderId="42" xfId="0" applyFont="1" applyFill="1" applyBorder="1" applyAlignment="1">
      <alignment horizontal="center"/>
    </xf>
    <xf numFmtId="0" fontId="59" fillId="0" borderId="0" xfId="0" applyFont="1" applyAlignment="1">
      <alignment horizontal="left" vertical="center"/>
    </xf>
    <xf numFmtId="0" fontId="60" fillId="0" borderId="0" xfId="0" applyFont="1" applyBorder="1" applyAlignment="1">
      <alignment horizontal="right"/>
    </xf>
    <xf numFmtId="0" fontId="0" fillId="0" borderId="0" xfId="0" applyAlignment="1">
      <alignment vertical="top"/>
    </xf>
    <xf numFmtId="0" fontId="12" fillId="0" borderId="0" xfId="0" applyFont="1" applyBorder="1" applyAlignment="1">
      <alignment horizontal="right" vertical="top"/>
    </xf>
    <xf numFmtId="0" fontId="0" fillId="0" borderId="0" xfId="0" applyBorder="1" applyAlignment="1">
      <alignment horizontal="center" vertical="top"/>
    </xf>
    <xf numFmtId="0" fontId="61" fillId="10" borderId="43" xfId="0" applyFont="1" applyFill="1" applyBorder="1" applyAlignment="1">
      <alignment horizontal="center"/>
    </xf>
    <xf numFmtId="0" fontId="61" fillId="10" borderId="44" xfId="0" applyFont="1" applyFill="1" applyBorder="1" applyAlignment="1">
      <alignment horizontal="center"/>
    </xf>
    <xf numFmtId="0" fontId="61" fillId="10" borderId="45" xfId="0" applyFont="1" applyFill="1" applyBorder="1" applyAlignment="1">
      <alignment horizontal="center"/>
    </xf>
    <xf numFmtId="0" fontId="58" fillId="11" borderId="42" xfId="0" applyFont="1" applyFill="1" applyBorder="1" applyAlignment="1">
      <alignment horizontal="center"/>
    </xf>
    <xf numFmtId="0" fontId="0" fillId="11" borderId="0" xfId="0" applyFill="1" applyBorder="1"/>
    <xf numFmtId="0" fontId="62" fillId="12" borderId="0" xfId="0" applyFont="1" applyFill="1" applyAlignment="1" applyProtection="1">
      <alignment horizontal="left" vertical="center"/>
      <protection locked="0"/>
    </xf>
    <xf numFmtId="0" fontId="22" fillId="0" borderId="46" xfId="0" applyFont="1" applyBorder="1" applyAlignment="1" applyProtection="1">
      <alignment horizontal="center"/>
    </xf>
    <xf numFmtId="0" fontId="21" fillId="0" borderId="47" xfId="0" applyFont="1" applyBorder="1" applyAlignment="1" applyProtection="1">
      <alignment horizontal="center" vertical="center"/>
    </xf>
    <xf numFmtId="0" fontId="22" fillId="0" borderId="47" xfId="0" applyFont="1" applyBorder="1" applyAlignment="1" applyProtection="1">
      <alignment horizontal="center"/>
    </xf>
    <xf numFmtId="0" fontId="22" fillId="0" borderId="48" xfId="0" applyFont="1" applyBorder="1" applyAlignment="1" applyProtection="1">
      <alignment horizontal="center"/>
    </xf>
    <xf numFmtId="0" fontId="24" fillId="0" borderId="0" xfId="0" applyFont="1" applyAlignment="1" applyProtection="1">
      <alignment horizontal="left" vertical="top"/>
    </xf>
    <xf numFmtId="0" fontId="63" fillId="0" borderId="0" xfId="0" applyFont="1" applyAlignment="1" applyProtection="1">
      <alignment vertical="top"/>
    </xf>
    <xf numFmtId="0" fontId="18" fillId="7" borderId="49" xfId="0" applyFont="1" applyFill="1" applyBorder="1" applyAlignment="1" applyProtection="1">
      <alignment horizontal="center" shrinkToFit="1"/>
    </xf>
    <xf numFmtId="0" fontId="18" fillId="7" borderId="50" xfId="0" applyFont="1" applyFill="1" applyBorder="1" applyAlignment="1" applyProtection="1">
      <alignment horizontal="center" shrinkToFit="1"/>
    </xf>
    <xf numFmtId="0" fontId="18" fillId="7" borderId="51" xfId="0" applyFont="1" applyFill="1" applyBorder="1" applyAlignment="1" applyProtection="1">
      <alignment horizontal="center" shrinkToFit="1"/>
    </xf>
    <xf numFmtId="0" fontId="10" fillId="10" borderId="39" xfId="0" applyFont="1" applyFill="1" applyBorder="1" applyAlignment="1" applyProtection="1">
      <alignment horizontal="center"/>
    </xf>
    <xf numFmtId="0" fontId="10" fillId="10" borderId="40" xfId="0" applyFont="1" applyFill="1" applyBorder="1" applyAlignment="1" applyProtection="1">
      <alignment horizontal="center"/>
    </xf>
    <xf numFmtId="0" fontId="10" fillId="10" borderId="41" xfId="0" applyFont="1" applyFill="1" applyBorder="1" applyAlignment="1" applyProtection="1">
      <alignment horizontal="center"/>
    </xf>
    <xf numFmtId="0" fontId="20" fillId="0" borderId="0" xfId="0" applyFont="1" applyFill="1" applyBorder="1" applyAlignment="1" applyProtection="1">
      <alignment horizontal="center" vertical="center" wrapText="1"/>
    </xf>
    <xf numFmtId="0" fontId="14" fillId="5" borderId="26" xfId="0" applyFont="1" applyFill="1" applyBorder="1" applyAlignment="1" applyProtection="1">
      <alignment horizontal="center"/>
    </xf>
    <xf numFmtId="0" fontId="42" fillId="0" borderId="0" xfId="0" applyFont="1" applyProtection="1"/>
    <xf numFmtId="0" fontId="64" fillId="10" borderId="52" xfId="0" applyFont="1" applyFill="1" applyBorder="1" applyAlignment="1" applyProtection="1">
      <alignment horizontal="left"/>
    </xf>
    <xf numFmtId="0" fontId="64" fillId="10" borderId="53" xfId="0" applyFont="1" applyFill="1" applyBorder="1" applyAlignment="1" applyProtection="1">
      <alignment horizontal="center"/>
      <protection locked="0"/>
    </xf>
    <xf numFmtId="0" fontId="64" fillId="10" borderId="54" xfId="0" applyFont="1" applyFill="1" applyBorder="1" applyAlignment="1" applyProtection="1">
      <alignment horizontal="center"/>
      <protection locked="0"/>
    </xf>
    <xf numFmtId="0" fontId="65" fillId="0" borderId="0" xfId="0" applyFont="1" applyFill="1" applyBorder="1" applyAlignment="1" applyProtection="1">
      <alignment horizontal="center" vertical="center" wrapText="1"/>
    </xf>
    <xf numFmtId="0" fontId="66" fillId="0" borderId="0" xfId="0" applyFont="1" applyFill="1" applyBorder="1" applyAlignment="1">
      <alignment horizontal="center" wrapText="1"/>
    </xf>
    <xf numFmtId="0" fontId="64" fillId="7" borderId="54" xfId="0" applyFont="1" applyFill="1" applyBorder="1" applyAlignment="1" applyProtection="1">
      <alignment horizontal="center"/>
    </xf>
    <xf numFmtId="0" fontId="64" fillId="7" borderId="55" xfId="0" applyFont="1" applyFill="1" applyBorder="1" applyAlignment="1" applyProtection="1">
      <alignment horizontal="center"/>
    </xf>
    <xf numFmtId="0" fontId="64" fillId="7" borderId="52" xfId="0" applyFont="1" applyFill="1" applyBorder="1" applyAlignment="1" applyProtection="1">
      <alignment horizontal="center"/>
    </xf>
    <xf numFmtId="0" fontId="37" fillId="0" borderId="0" xfId="0" applyFont="1" applyFill="1" applyBorder="1" applyAlignment="1" applyProtection="1">
      <alignment horizontal="center" vertical="center" wrapText="1"/>
    </xf>
    <xf numFmtId="0" fontId="7" fillId="0" borderId="0" xfId="0" applyFont="1" applyFill="1" applyBorder="1" applyAlignment="1" applyProtection="1">
      <alignment horizontal="center" wrapText="1"/>
    </xf>
    <xf numFmtId="0" fontId="69" fillId="0" borderId="0" xfId="0" applyFont="1" applyAlignment="1">
      <alignment vertical="center"/>
    </xf>
    <xf numFmtId="0" fontId="18" fillId="3" borderId="9" xfId="0" applyFont="1" applyFill="1" applyBorder="1" applyAlignment="1" applyProtection="1">
      <alignment horizontal="center"/>
    </xf>
    <xf numFmtId="0" fontId="18" fillId="3" borderId="3" xfId="0" applyFont="1" applyFill="1" applyBorder="1" applyAlignment="1" applyProtection="1">
      <alignment horizontal="center"/>
    </xf>
    <xf numFmtId="0" fontId="19" fillId="3" borderId="10" xfId="0" applyFont="1" applyFill="1" applyBorder="1" applyAlignment="1" applyProtection="1">
      <alignment horizontal="center" wrapText="1"/>
    </xf>
    <xf numFmtId="0" fontId="19" fillId="3" borderId="11" xfId="0" applyFont="1" applyFill="1" applyBorder="1" applyAlignment="1" applyProtection="1">
      <alignment horizontal="center" wrapText="1"/>
    </xf>
    <xf numFmtId="0" fontId="19" fillId="3" borderId="12" xfId="0" applyFont="1" applyFill="1" applyBorder="1" applyAlignment="1" applyProtection="1">
      <alignment horizontal="center" wrapText="1"/>
    </xf>
    <xf numFmtId="0" fontId="67" fillId="0" borderId="0" xfId="0" applyFont="1" applyFill="1" applyBorder="1" applyAlignment="1" applyProtection="1">
      <alignment horizontal="right" vertical="center" wrapText="1"/>
    </xf>
    <xf numFmtId="0" fontId="67" fillId="0" borderId="56" xfId="0" applyFont="1" applyFill="1" applyBorder="1" applyAlignment="1" applyProtection="1">
      <alignment horizontal="right" vertical="center" wrapText="1"/>
    </xf>
    <xf numFmtId="0" fontId="47" fillId="0" borderId="0" xfId="0" applyFont="1" applyBorder="1" applyAlignment="1">
      <alignment horizontal="right" vertical="top"/>
    </xf>
    <xf numFmtId="0" fontId="47" fillId="0" borderId="0" xfId="0" applyFont="1" applyBorder="1" applyAlignment="1">
      <alignment horizontal="right" vertical="top" wrapText="1"/>
    </xf>
    <xf numFmtId="0" fontId="47" fillId="0" borderId="0" xfId="0" applyFont="1" applyBorder="1" applyAlignment="1" applyProtection="1">
      <alignment horizontal="right" vertical="top"/>
    </xf>
    <xf numFmtId="0" fontId="47" fillId="0" borderId="0" xfId="0" applyFont="1" applyBorder="1" applyAlignment="1" applyProtection="1">
      <alignment horizontal="right" vertical="top" wrapText="1"/>
    </xf>
    <xf numFmtId="0" fontId="0" fillId="12" borderId="57" xfId="0" applyFill="1" applyBorder="1" applyAlignment="1" applyProtection="1">
      <alignment horizontal="center"/>
    </xf>
    <xf numFmtId="0" fontId="0" fillId="12" borderId="53" xfId="0" applyFill="1" applyBorder="1" applyAlignment="1" applyProtection="1">
      <alignment horizontal="center"/>
    </xf>
    <xf numFmtId="0" fontId="0" fillId="12" borderId="58" xfId="0" applyFill="1" applyBorder="1" applyAlignment="1" applyProtection="1">
      <alignment horizontal="center"/>
    </xf>
    <xf numFmtId="0" fontId="0" fillId="12" borderId="59" xfId="0" applyFill="1" applyBorder="1" applyAlignment="1" applyProtection="1">
      <alignment horizontal="center"/>
    </xf>
    <xf numFmtId="0" fontId="0" fillId="12" borderId="60" xfId="0" applyFill="1" applyBorder="1" applyAlignment="1" applyProtection="1">
      <alignment horizontal="center"/>
    </xf>
    <xf numFmtId="0" fontId="0" fillId="12" borderId="61" xfId="0" applyFill="1" applyBorder="1" applyAlignment="1" applyProtection="1">
      <alignment horizontal="center"/>
    </xf>
    <xf numFmtId="0" fontId="7" fillId="8" borderId="62" xfId="0" applyFont="1" applyFill="1" applyBorder="1" applyAlignment="1" applyProtection="1">
      <alignment horizontal="center" vertical="center" textRotation="90"/>
    </xf>
    <xf numFmtId="0" fontId="7" fillId="8" borderId="63" xfId="0" applyFont="1" applyFill="1" applyBorder="1" applyAlignment="1" applyProtection="1">
      <alignment horizontal="center" vertical="center" textRotation="90"/>
    </xf>
    <xf numFmtId="0" fontId="7" fillId="8" borderId="64" xfId="0" applyFont="1" applyFill="1" applyBorder="1" applyAlignment="1" applyProtection="1">
      <alignment horizontal="center" vertical="center" textRotation="90"/>
    </xf>
    <xf numFmtId="0" fontId="44" fillId="13" borderId="0" xfId="0" applyFont="1" applyFill="1" applyAlignment="1" applyProtection="1">
      <alignment horizontal="center"/>
    </xf>
    <xf numFmtId="0" fontId="7" fillId="8" borderId="31" xfId="0" applyFont="1" applyFill="1" applyBorder="1" applyAlignment="1" applyProtection="1">
      <alignment horizontal="center" vertical="center" textRotation="90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X55"/>
  <sheetViews>
    <sheetView showGridLines="0" showRowColHeaders="0" showZeros="0" tabSelected="1" zoomScale="125" zoomScaleNormal="125" zoomScalePageLayoutView="125" workbookViewId="0">
      <selection activeCell="D10" sqref="D10"/>
    </sheetView>
  </sheetViews>
  <sheetFormatPr baseColWidth="10" defaultColWidth="11.5" defaultRowHeight="15" x14ac:dyDescent="0.2"/>
  <cols>
    <col min="1" max="1" width="4.6640625" customWidth="1"/>
    <col min="2" max="2" width="15.6640625" customWidth="1"/>
    <col min="3" max="3" width="10.6640625" customWidth="1"/>
    <col min="4" max="23" width="5.6640625" customWidth="1"/>
  </cols>
  <sheetData>
    <row r="2" spans="2:24" ht="43" customHeight="1" x14ac:dyDescent="0.2">
      <c r="B2" s="157" t="s">
        <v>25</v>
      </c>
    </row>
    <row r="3" spans="2:24" ht="24.75" customHeight="1" x14ac:dyDescent="0.25">
      <c r="B3" s="96" t="s">
        <v>90</v>
      </c>
    </row>
    <row r="4" spans="2:24" ht="19" x14ac:dyDescent="0.2">
      <c r="B4" s="13"/>
    </row>
    <row r="5" spans="2:24" ht="19" x14ac:dyDescent="0.25">
      <c r="B5" s="19"/>
      <c r="C5" s="20"/>
      <c r="H5" s="15" t="s">
        <v>45</v>
      </c>
      <c r="P5" s="14"/>
      <c r="Q5" s="14"/>
      <c r="R5" s="14"/>
      <c r="S5" s="14"/>
      <c r="T5" s="14"/>
      <c r="U5" s="14"/>
      <c r="V5" s="14"/>
      <c r="W5" s="14"/>
    </row>
    <row r="7" spans="2:24" x14ac:dyDescent="0.2">
      <c r="D7" s="9" t="s">
        <v>21</v>
      </c>
    </row>
    <row r="8" spans="2:24" ht="69.75" customHeight="1" thickBot="1" x14ac:dyDescent="0.25">
      <c r="B8" s="151" t="s">
        <v>47</v>
      </c>
      <c r="C8" s="150" t="s">
        <v>46</v>
      </c>
      <c r="D8" s="93" t="s">
        <v>61</v>
      </c>
      <c r="E8" s="94" t="s">
        <v>62</v>
      </c>
      <c r="F8" s="94" t="s">
        <v>63</v>
      </c>
      <c r="G8" s="94" t="s">
        <v>64</v>
      </c>
      <c r="H8" s="94" t="s">
        <v>65</v>
      </c>
      <c r="I8" s="94" t="s">
        <v>66</v>
      </c>
      <c r="J8" s="94" t="s">
        <v>67</v>
      </c>
      <c r="K8" s="94" t="s">
        <v>68</v>
      </c>
      <c r="L8" s="94" t="s">
        <v>69</v>
      </c>
      <c r="M8" s="94" t="s">
        <v>70</v>
      </c>
      <c r="N8" s="94" t="s">
        <v>71</v>
      </c>
      <c r="O8" s="94" t="s">
        <v>72</v>
      </c>
      <c r="P8" s="94" t="s">
        <v>73</v>
      </c>
      <c r="Q8" s="94" t="s">
        <v>74</v>
      </c>
      <c r="R8" s="94" t="s">
        <v>75</v>
      </c>
      <c r="S8" s="94"/>
      <c r="T8" s="94"/>
      <c r="U8" s="94"/>
      <c r="V8" s="94"/>
      <c r="W8" s="95"/>
      <c r="X8" s="25"/>
    </row>
    <row r="9" spans="2:24" ht="17" thickTop="1" thickBot="1" x14ac:dyDescent="0.25">
      <c r="B9" s="163" t="s">
        <v>56</v>
      </c>
      <c r="C9" s="164"/>
      <c r="D9" s="152">
        <v>1</v>
      </c>
      <c r="E9" s="153">
        <f>D9+1</f>
        <v>2</v>
      </c>
      <c r="F9" s="153">
        <f t="shared" ref="F9:W9" si="0">E9+1</f>
        <v>3</v>
      </c>
      <c r="G9" s="153">
        <f t="shared" si="0"/>
        <v>4</v>
      </c>
      <c r="H9" s="153">
        <f t="shared" si="0"/>
        <v>5</v>
      </c>
      <c r="I9" s="153">
        <f t="shared" si="0"/>
        <v>6</v>
      </c>
      <c r="J9" s="153">
        <f t="shared" si="0"/>
        <v>7</v>
      </c>
      <c r="K9" s="153">
        <f t="shared" si="0"/>
        <v>8</v>
      </c>
      <c r="L9" s="153">
        <f t="shared" si="0"/>
        <v>9</v>
      </c>
      <c r="M9" s="153">
        <f t="shared" si="0"/>
        <v>10</v>
      </c>
      <c r="N9" s="153">
        <f t="shared" si="0"/>
        <v>11</v>
      </c>
      <c r="O9" s="153">
        <f t="shared" si="0"/>
        <v>12</v>
      </c>
      <c r="P9" s="153">
        <f t="shared" si="0"/>
        <v>13</v>
      </c>
      <c r="Q9" s="153">
        <f t="shared" si="0"/>
        <v>14</v>
      </c>
      <c r="R9" s="153">
        <f t="shared" si="0"/>
        <v>15</v>
      </c>
      <c r="S9" s="153">
        <f t="shared" si="0"/>
        <v>16</v>
      </c>
      <c r="T9" s="153">
        <f t="shared" si="0"/>
        <v>17</v>
      </c>
      <c r="U9" s="153">
        <f t="shared" si="0"/>
        <v>18</v>
      </c>
      <c r="V9" s="153">
        <f t="shared" si="0"/>
        <v>19</v>
      </c>
      <c r="W9" s="154">
        <f t="shared" si="0"/>
        <v>20</v>
      </c>
      <c r="X9" s="25"/>
    </row>
    <row r="10" spans="2:24" ht="17" thickTop="1" thickBot="1" x14ac:dyDescent="0.25">
      <c r="B10" s="97" t="s">
        <v>76</v>
      </c>
      <c r="C10" s="103" t="s">
        <v>0</v>
      </c>
      <c r="D10" s="84"/>
      <c r="E10" s="85"/>
      <c r="F10" s="85"/>
      <c r="G10" s="85"/>
      <c r="H10" s="85"/>
      <c r="I10" s="85"/>
      <c r="J10" s="85"/>
      <c r="K10" s="85">
        <v>1</v>
      </c>
      <c r="L10" s="85"/>
      <c r="M10" s="85"/>
      <c r="N10" s="85">
        <v>1</v>
      </c>
      <c r="O10" s="85">
        <v>1</v>
      </c>
      <c r="P10" s="85"/>
      <c r="Q10" s="85"/>
      <c r="R10" s="85"/>
      <c r="S10" s="85"/>
      <c r="T10" s="85"/>
      <c r="U10" s="85"/>
      <c r="V10" s="85"/>
      <c r="W10" s="86"/>
    </row>
    <row r="11" spans="2:24" ht="16" thickBot="1" x14ac:dyDescent="0.25">
      <c r="B11" s="98" t="s">
        <v>77</v>
      </c>
      <c r="C11" s="104" t="s">
        <v>1</v>
      </c>
      <c r="D11" s="87"/>
      <c r="E11" s="88">
        <v>1</v>
      </c>
      <c r="F11" s="88"/>
      <c r="G11" s="88"/>
      <c r="H11" s="88">
        <v>1</v>
      </c>
      <c r="I11" s="88"/>
      <c r="J11" s="88"/>
      <c r="K11" s="88"/>
      <c r="L11" s="88"/>
      <c r="M11" s="88"/>
      <c r="N11" s="88"/>
      <c r="O11" s="88"/>
      <c r="P11" s="88"/>
      <c r="Q11" s="88"/>
      <c r="R11" s="88"/>
      <c r="S11" s="88"/>
      <c r="T11" s="88"/>
      <c r="U11" s="88"/>
      <c r="V11" s="88"/>
      <c r="W11" s="89"/>
    </row>
    <row r="12" spans="2:24" ht="16" thickBot="1" x14ac:dyDescent="0.25">
      <c r="B12" s="98" t="s">
        <v>78</v>
      </c>
      <c r="C12" s="104" t="s">
        <v>2</v>
      </c>
      <c r="D12" s="87">
        <v>1</v>
      </c>
      <c r="E12" s="88"/>
      <c r="F12" s="88"/>
      <c r="G12" s="88"/>
      <c r="H12" s="88"/>
      <c r="I12" s="88"/>
      <c r="J12" s="88"/>
      <c r="K12" s="88"/>
      <c r="L12" s="88"/>
      <c r="M12" s="88">
        <v>1</v>
      </c>
      <c r="N12" s="88"/>
      <c r="O12" s="88"/>
      <c r="P12" s="88"/>
      <c r="Q12" s="88"/>
      <c r="R12" s="88"/>
      <c r="S12" s="88"/>
      <c r="T12" s="88"/>
      <c r="U12" s="88"/>
      <c r="V12" s="88"/>
      <c r="W12" s="89"/>
    </row>
    <row r="13" spans="2:24" ht="16" thickBot="1" x14ac:dyDescent="0.25">
      <c r="B13" s="98" t="s">
        <v>79</v>
      </c>
      <c r="C13" s="104" t="s">
        <v>3</v>
      </c>
      <c r="D13" s="87"/>
      <c r="E13" s="88"/>
      <c r="F13" s="88">
        <v>1</v>
      </c>
      <c r="G13" s="88"/>
      <c r="H13" s="88"/>
      <c r="I13" s="88"/>
      <c r="J13" s="88">
        <v>1</v>
      </c>
      <c r="K13" s="88"/>
      <c r="L13" s="88">
        <v>1</v>
      </c>
      <c r="M13" s="88"/>
      <c r="N13" s="88">
        <v>1</v>
      </c>
      <c r="O13" s="88"/>
      <c r="P13" s="88">
        <v>1</v>
      </c>
      <c r="Q13" s="88">
        <v>1</v>
      </c>
      <c r="R13" s="88"/>
      <c r="S13" s="88"/>
      <c r="T13" s="88"/>
      <c r="U13" s="88"/>
      <c r="V13" s="88"/>
      <c r="W13" s="89"/>
    </row>
    <row r="14" spans="2:24" ht="16" thickBot="1" x14ac:dyDescent="0.25">
      <c r="B14" s="98" t="s">
        <v>80</v>
      </c>
      <c r="C14" s="104" t="s">
        <v>4</v>
      </c>
      <c r="D14" s="87">
        <v>1</v>
      </c>
      <c r="E14" s="88"/>
      <c r="F14" s="88"/>
      <c r="G14" s="88">
        <v>1</v>
      </c>
      <c r="H14" s="88"/>
      <c r="I14" s="88">
        <v>1</v>
      </c>
      <c r="J14" s="88"/>
      <c r="K14" s="88"/>
      <c r="L14" s="88"/>
      <c r="M14" s="88">
        <v>1</v>
      </c>
      <c r="N14" s="88"/>
      <c r="O14" s="88"/>
      <c r="P14" s="88"/>
      <c r="Q14" s="88"/>
      <c r="R14" s="88"/>
      <c r="S14" s="88"/>
      <c r="T14" s="88"/>
      <c r="U14" s="88"/>
      <c r="V14" s="88"/>
      <c r="W14" s="89"/>
    </row>
    <row r="15" spans="2:24" ht="16" thickBot="1" x14ac:dyDescent="0.25">
      <c r="B15" s="98" t="s">
        <v>81</v>
      </c>
      <c r="C15" s="104" t="s">
        <v>5</v>
      </c>
      <c r="D15" s="87">
        <v>1</v>
      </c>
      <c r="E15" s="88"/>
      <c r="F15" s="88"/>
      <c r="G15" s="88">
        <v>1</v>
      </c>
      <c r="H15" s="88"/>
      <c r="I15" s="88">
        <v>1</v>
      </c>
      <c r="J15" s="88"/>
      <c r="K15" s="88"/>
      <c r="L15" s="88"/>
      <c r="M15" s="88">
        <v>1</v>
      </c>
      <c r="N15" s="88"/>
      <c r="O15" s="88"/>
      <c r="P15" s="88"/>
      <c r="Q15" s="88"/>
      <c r="R15" s="88"/>
      <c r="S15" s="88"/>
      <c r="T15" s="88"/>
      <c r="U15" s="88"/>
      <c r="V15" s="88"/>
      <c r="W15" s="89"/>
    </row>
    <row r="16" spans="2:24" ht="16" thickBot="1" x14ac:dyDescent="0.25">
      <c r="B16" s="98" t="s">
        <v>79</v>
      </c>
      <c r="C16" s="104" t="s">
        <v>6</v>
      </c>
      <c r="D16" s="87"/>
      <c r="E16" s="88">
        <v>1</v>
      </c>
      <c r="F16" s="88"/>
      <c r="G16" s="88"/>
      <c r="H16" s="88"/>
      <c r="I16" s="88"/>
      <c r="J16" s="88"/>
      <c r="K16" s="88"/>
      <c r="L16" s="88"/>
      <c r="M16" s="88"/>
      <c r="N16" s="88"/>
      <c r="O16" s="88"/>
      <c r="P16" s="88">
        <v>1</v>
      </c>
      <c r="Q16" s="88"/>
      <c r="R16" s="88">
        <v>1</v>
      </c>
      <c r="S16" s="88"/>
      <c r="T16" s="88"/>
      <c r="U16" s="88"/>
      <c r="V16" s="88"/>
      <c r="W16" s="89"/>
    </row>
    <row r="17" spans="2:23" ht="16" thickBot="1" x14ac:dyDescent="0.25">
      <c r="B17" s="98" t="s">
        <v>82</v>
      </c>
      <c r="C17" s="104" t="s">
        <v>7</v>
      </c>
      <c r="D17" s="87">
        <v>1</v>
      </c>
      <c r="E17" s="88"/>
      <c r="F17" s="88"/>
      <c r="G17" s="88">
        <v>1</v>
      </c>
      <c r="H17" s="88"/>
      <c r="I17" s="88"/>
      <c r="J17" s="88"/>
      <c r="K17" s="88"/>
      <c r="L17" s="88"/>
      <c r="M17" s="88">
        <v>1</v>
      </c>
      <c r="N17" s="88"/>
      <c r="O17" s="88"/>
      <c r="P17" s="88"/>
      <c r="Q17" s="88"/>
      <c r="R17" s="88"/>
      <c r="S17" s="88"/>
      <c r="T17" s="88"/>
      <c r="U17" s="88"/>
      <c r="V17" s="88"/>
      <c r="W17" s="89"/>
    </row>
    <row r="18" spans="2:23" ht="16" thickBot="1" x14ac:dyDescent="0.25">
      <c r="B18" s="98" t="s">
        <v>83</v>
      </c>
      <c r="C18" s="104" t="s">
        <v>8</v>
      </c>
      <c r="D18" s="87"/>
      <c r="E18" s="88"/>
      <c r="F18" s="88"/>
      <c r="G18" s="88"/>
      <c r="H18" s="88"/>
      <c r="I18" s="88"/>
      <c r="J18" s="88">
        <v>1</v>
      </c>
      <c r="K18" s="88"/>
      <c r="L18" s="88"/>
      <c r="M18" s="88"/>
      <c r="N18" s="88"/>
      <c r="O18" s="88"/>
      <c r="P18" s="88"/>
      <c r="Q18" s="88"/>
      <c r="R18" s="88"/>
      <c r="S18" s="88"/>
      <c r="T18" s="88"/>
      <c r="U18" s="88"/>
      <c r="V18" s="88"/>
      <c r="W18" s="89"/>
    </row>
    <row r="19" spans="2:23" ht="16" thickBot="1" x14ac:dyDescent="0.25">
      <c r="B19" s="98" t="s">
        <v>84</v>
      </c>
      <c r="C19" s="104" t="s">
        <v>9</v>
      </c>
      <c r="D19" s="87"/>
      <c r="E19" s="88"/>
      <c r="F19" s="88"/>
      <c r="G19" s="88"/>
      <c r="H19" s="88"/>
      <c r="I19" s="88"/>
      <c r="J19" s="88"/>
      <c r="K19" s="88"/>
      <c r="L19" s="88">
        <v>1</v>
      </c>
      <c r="M19" s="88"/>
      <c r="N19" s="88"/>
      <c r="O19" s="88"/>
      <c r="P19" s="88"/>
      <c r="Q19" s="88">
        <v>1</v>
      </c>
      <c r="R19" s="88"/>
      <c r="S19" s="88"/>
      <c r="T19" s="88"/>
      <c r="U19" s="88"/>
      <c r="V19" s="88"/>
      <c r="W19" s="89"/>
    </row>
    <row r="20" spans="2:23" ht="16" thickBot="1" x14ac:dyDescent="0.25">
      <c r="B20" s="98" t="s">
        <v>85</v>
      </c>
      <c r="C20" s="104" t="s">
        <v>10</v>
      </c>
      <c r="D20" s="87"/>
      <c r="E20" s="88">
        <v>1</v>
      </c>
      <c r="F20" s="88"/>
      <c r="G20" s="88"/>
      <c r="H20" s="88">
        <v>1</v>
      </c>
      <c r="I20" s="88"/>
      <c r="J20" s="88">
        <v>1</v>
      </c>
      <c r="K20" s="88"/>
      <c r="L20" s="88"/>
      <c r="M20" s="88"/>
      <c r="N20" s="88"/>
      <c r="O20" s="88"/>
      <c r="P20" s="88"/>
      <c r="Q20" s="88"/>
      <c r="R20" s="88">
        <v>1</v>
      </c>
      <c r="S20" s="88"/>
      <c r="T20" s="88"/>
      <c r="U20" s="88"/>
      <c r="V20" s="88"/>
      <c r="W20" s="89"/>
    </row>
    <row r="21" spans="2:23" ht="16" thickBot="1" x14ac:dyDescent="0.25">
      <c r="B21" s="98" t="s">
        <v>86</v>
      </c>
      <c r="C21" s="104" t="s">
        <v>11</v>
      </c>
      <c r="D21" s="87"/>
      <c r="E21" s="88">
        <v>1</v>
      </c>
      <c r="F21" s="88"/>
      <c r="G21" s="88"/>
      <c r="H21" s="88">
        <v>1</v>
      </c>
      <c r="I21" s="88"/>
      <c r="J21" s="88"/>
      <c r="K21" s="88"/>
      <c r="L21" s="88"/>
      <c r="M21" s="88"/>
      <c r="N21" s="88"/>
      <c r="O21" s="88"/>
      <c r="P21" s="88"/>
      <c r="Q21" s="88"/>
      <c r="R21" s="88">
        <v>1</v>
      </c>
      <c r="S21" s="88"/>
      <c r="T21" s="88"/>
      <c r="U21" s="88"/>
      <c r="V21" s="88"/>
      <c r="W21" s="89"/>
    </row>
    <row r="22" spans="2:23" ht="16" thickBot="1" x14ac:dyDescent="0.25">
      <c r="B22" s="98" t="s">
        <v>87</v>
      </c>
      <c r="C22" s="104" t="s">
        <v>12</v>
      </c>
      <c r="D22" s="87"/>
      <c r="E22" s="88"/>
      <c r="F22" s="88">
        <v>1</v>
      </c>
      <c r="G22" s="88">
        <v>1</v>
      </c>
      <c r="H22" s="88">
        <v>1</v>
      </c>
      <c r="I22" s="88"/>
      <c r="J22" s="88">
        <v>1</v>
      </c>
      <c r="K22" s="88">
        <v>1</v>
      </c>
      <c r="L22" s="88"/>
      <c r="M22" s="88"/>
      <c r="N22" s="88"/>
      <c r="O22" s="88">
        <v>1</v>
      </c>
      <c r="P22" s="88"/>
      <c r="Q22" s="88"/>
      <c r="R22" s="88"/>
      <c r="S22" s="88"/>
      <c r="T22" s="88"/>
      <c r="U22" s="88"/>
      <c r="V22" s="88"/>
      <c r="W22" s="89"/>
    </row>
    <row r="23" spans="2:23" ht="16" thickBot="1" x14ac:dyDescent="0.25">
      <c r="B23" s="98" t="s">
        <v>88</v>
      </c>
      <c r="C23" s="104" t="s">
        <v>13</v>
      </c>
      <c r="D23" s="87"/>
      <c r="E23" s="88"/>
      <c r="F23" s="88"/>
      <c r="G23" s="88">
        <v>1</v>
      </c>
      <c r="H23" s="88"/>
      <c r="I23" s="88">
        <v>1</v>
      </c>
      <c r="J23" s="88"/>
      <c r="K23" s="88"/>
      <c r="L23" s="88"/>
      <c r="M23" s="88">
        <v>1</v>
      </c>
      <c r="N23" s="88"/>
      <c r="O23" s="88"/>
      <c r="P23" s="88"/>
      <c r="Q23" s="88"/>
      <c r="R23" s="88"/>
      <c r="S23" s="88"/>
      <c r="T23" s="88"/>
      <c r="U23" s="88"/>
      <c r="V23" s="88"/>
      <c r="W23" s="89"/>
    </row>
    <row r="24" spans="2:23" ht="16" thickBot="1" x14ac:dyDescent="0.25">
      <c r="B24" s="98" t="s">
        <v>89</v>
      </c>
      <c r="C24" s="104" t="s">
        <v>14</v>
      </c>
      <c r="D24" s="87"/>
      <c r="E24" s="88"/>
      <c r="F24" s="88">
        <v>1</v>
      </c>
      <c r="G24" s="88"/>
      <c r="H24" s="88"/>
      <c r="I24" s="88"/>
      <c r="J24" s="88"/>
      <c r="K24" s="88">
        <v>1</v>
      </c>
      <c r="L24" s="88"/>
      <c r="M24" s="88"/>
      <c r="N24" s="88">
        <v>1</v>
      </c>
      <c r="O24" s="88">
        <v>1</v>
      </c>
      <c r="P24" s="88"/>
      <c r="Q24" s="88"/>
      <c r="R24" s="88"/>
      <c r="S24" s="88"/>
      <c r="T24" s="88"/>
      <c r="U24" s="88"/>
      <c r="V24" s="88"/>
      <c r="W24" s="89"/>
    </row>
    <row r="25" spans="2:23" ht="16" thickBot="1" x14ac:dyDescent="0.25">
      <c r="B25" s="98"/>
      <c r="C25" s="104" t="s">
        <v>15</v>
      </c>
      <c r="D25" s="87"/>
      <c r="E25" s="88"/>
      <c r="F25" s="88"/>
      <c r="G25" s="88"/>
      <c r="H25" s="88"/>
      <c r="I25" s="88"/>
      <c r="J25" s="88"/>
      <c r="K25" s="88"/>
      <c r="L25" s="88"/>
      <c r="M25" s="88"/>
      <c r="N25" s="88"/>
      <c r="O25" s="88"/>
      <c r="P25" s="88"/>
      <c r="Q25" s="88"/>
      <c r="R25" s="88"/>
      <c r="S25" s="88"/>
      <c r="T25" s="88"/>
      <c r="U25" s="88"/>
      <c r="V25" s="88"/>
      <c r="W25" s="89"/>
    </row>
    <row r="26" spans="2:23" ht="16" thickBot="1" x14ac:dyDescent="0.25">
      <c r="B26" s="98"/>
      <c r="C26" s="104" t="s">
        <v>16</v>
      </c>
      <c r="D26" s="87"/>
      <c r="E26" s="88"/>
      <c r="F26" s="88"/>
      <c r="G26" s="88"/>
      <c r="H26" s="88"/>
      <c r="I26" s="88"/>
      <c r="J26" s="88"/>
      <c r="K26" s="88"/>
      <c r="L26" s="88"/>
      <c r="M26" s="88"/>
      <c r="N26" s="88"/>
      <c r="O26" s="88"/>
      <c r="P26" s="88"/>
      <c r="Q26" s="88"/>
      <c r="R26" s="88"/>
      <c r="S26" s="88"/>
      <c r="T26" s="88"/>
      <c r="U26" s="88"/>
      <c r="V26" s="88"/>
      <c r="W26" s="89"/>
    </row>
    <row r="27" spans="2:23" ht="16" thickBot="1" x14ac:dyDescent="0.25">
      <c r="B27" s="98"/>
      <c r="C27" s="104" t="s">
        <v>17</v>
      </c>
      <c r="D27" s="87"/>
      <c r="E27" s="88"/>
      <c r="F27" s="88"/>
      <c r="G27" s="88"/>
      <c r="H27" s="88"/>
      <c r="I27" s="88"/>
      <c r="J27" s="88"/>
      <c r="K27" s="88"/>
      <c r="L27" s="88"/>
      <c r="M27" s="88"/>
      <c r="N27" s="88"/>
      <c r="O27" s="88"/>
      <c r="P27" s="88"/>
      <c r="Q27" s="88"/>
      <c r="R27" s="88"/>
      <c r="S27" s="88"/>
      <c r="T27" s="88"/>
      <c r="U27" s="88"/>
      <c r="V27" s="88"/>
      <c r="W27" s="89"/>
    </row>
    <row r="28" spans="2:23" ht="16" thickBot="1" x14ac:dyDescent="0.25">
      <c r="B28" s="98"/>
      <c r="C28" s="104" t="s">
        <v>18</v>
      </c>
      <c r="D28" s="87"/>
      <c r="E28" s="88"/>
      <c r="F28" s="88"/>
      <c r="G28" s="88"/>
      <c r="H28" s="88"/>
      <c r="I28" s="88"/>
      <c r="J28" s="88"/>
      <c r="K28" s="88"/>
      <c r="L28" s="88"/>
      <c r="M28" s="88"/>
      <c r="N28" s="88"/>
      <c r="O28" s="88"/>
      <c r="P28" s="88"/>
      <c r="Q28" s="88"/>
      <c r="R28" s="88"/>
      <c r="S28" s="88"/>
      <c r="T28" s="88"/>
      <c r="U28" s="88"/>
      <c r="V28" s="88"/>
      <c r="W28" s="89"/>
    </row>
    <row r="29" spans="2:23" x14ac:dyDescent="0.2">
      <c r="B29" s="99"/>
      <c r="C29" s="105" t="s">
        <v>19</v>
      </c>
      <c r="D29" s="90"/>
      <c r="E29" s="91"/>
      <c r="F29" s="91"/>
      <c r="G29" s="91"/>
      <c r="H29" s="91"/>
      <c r="I29" s="91"/>
      <c r="J29" s="91"/>
      <c r="K29" s="91"/>
      <c r="L29" s="91"/>
      <c r="M29" s="91"/>
      <c r="N29" s="91"/>
      <c r="O29" s="91"/>
      <c r="P29" s="91"/>
      <c r="Q29" s="91"/>
      <c r="R29" s="91"/>
      <c r="S29" s="91"/>
      <c r="T29" s="91"/>
      <c r="U29" s="91"/>
      <c r="V29" s="91"/>
      <c r="W29" s="92"/>
    </row>
    <row r="32" spans="2:23" hidden="1" x14ac:dyDescent="0.2">
      <c r="C32" s="160" t="s">
        <v>24</v>
      </c>
      <c r="D32" s="158" t="s">
        <v>22</v>
      </c>
      <c r="E32" s="158"/>
      <c r="F32" s="158"/>
      <c r="G32" s="158"/>
      <c r="H32" s="158"/>
      <c r="I32" s="158"/>
      <c r="J32" s="158"/>
      <c r="K32" s="158"/>
      <c r="L32" s="158"/>
      <c r="M32" s="158"/>
      <c r="N32" s="158"/>
      <c r="O32" s="158"/>
      <c r="P32" s="158"/>
      <c r="Q32" s="158"/>
      <c r="R32" s="158"/>
      <c r="S32" s="158"/>
      <c r="T32" s="158"/>
      <c r="U32" s="158"/>
      <c r="V32" s="158"/>
      <c r="W32" s="159"/>
    </row>
    <row r="33" spans="3:23" ht="18" hidden="1" customHeight="1" x14ac:dyDescent="0.2">
      <c r="C33" s="161"/>
      <c r="D33" s="7">
        <f>D9</f>
        <v>1</v>
      </c>
      <c r="E33" s="7">
        <f t="shared" ref="E33:W33" si="1">E9</f>
        <v>2</v>
      </c>
      <c r="F33" s="7">
        <f t="shared" si="1"/>
        <v>3</v>
      </c>
      <c r="G33" s="7">
        <f t="shared" si="1"/>
        <v>4</v>
      </c>
      <c r="H33" s="7">
        <f t="shared" si="1"/>
        <v>5</v>
      </c>
      <c r="I33" s="7">
        <f t="shared" si="1"/>
        <v>6</v>
      </c>
      <c r="J33" s="7">
        <f t="shared" si="1"/>
        <v>7</v>
      </c>
      <c r="K33" s="7">
        <f t="shared" si="1"/>
        <v>8</v>
      </c>
      <c r="L33" s="7">
        <f t="shared" si="1"/>
        <v>9</v>
      </c>
      <c r="M33" s="7">
        <f t="shared" si="1"/>
        <v>10</v>
      </c>
      <c r="N33" s="7">
        <f t="shared" si="1"/>
        <v>11</v>
      </c>
      <c r="O33" s="7">
        <f t="shared" si="1"/>
        <v>12</v>
      </c>
      <c r="P33" s="7">
        <f t="shared" si="1"/>
        <v>13</v>
      </c>
      <c r="Q33" s="7">
        <f t="shared" si="1"/>
        <v>14</v>
      </c>
      <c r="R33" s="7">
        <f t="shared" si="1"/>
        <v>15</v>
      </c>
      <c r="S33" s="7">
        <f t="shared" si="1"/>
        <v>16</v>
      </c>
      <c r="T33" s="7">
        <f t="shared" si="1"/>
        <v>17</v>
      </c>
      <c r="U33" s="7">
        <f t="shared" si="1"/>
        <v>18</v>
      </c>
      <c r="V33" s="7">
        <f t="shared" si="1"/>
        <v>19</v>
      </c>
      <c r="W33" s="7">
        <f t="shared" si="1"/>
        <v>20</v>
      </c>
    </row>
    <row r="34" spans="3:23" ht="9.75" hidden="1" customHeight="1" thickBot="1" x14ac:dyDescent="0.25">
      <c r="C34" s="162"/>
      <c r="D34" s="8" t="str">
        <f>IF(SUM(D10:D29)=0,"NO","")</f>
        <v/>
      </c>
      <c r="E34" s="8" t="str">
        <f t="shared" ref="E34:W34" si="2">IF(SUM(E10:E29)=0,"NO","")</f>
        <v/>
      </c>
      <c r="F34" s="8" t="str">
        <f t="shared" si="2"/>
        <v/>
      </c>
      <c r="G34" s="8" t="str">
        <f t="shared" si="2"/>
        <v/>
      </c>
      <c r="H34" s="8" t="str">
        <f t="shared" si="2"/>
        <v/>
      </c>
      <c r="I34" s="8" t="str">
        <f t="shared" si="2"/>
        <v/>
      </c>
      <c r="J34" s="8" t="str">
        <f t="shared" si="2"/>
        <v/>
      </c>
      <c r="K34" s="8" t="str">
        <f t="shared" si="2"/>
        <v/>
      </c>
      <c r="L34" s="8" t="str">
        <f t="shared" si="2"/>
        <v/>
      </c>
      <c r="M34" s="8" t="str">
        <f t="shared" si="2"/>
        <v/>
      </c>
      <c r="N34" s="8" t="str">
        <f t="shared" si="2"/>
        <v/>
      </c>
      <c r="O34" s="8" t="str">
        <f t="shared" si="2"/>
        <v/>
      </c>
      <c r="P34" s="8" t="str">
        <f t="shared" si="2"/>
        <v/>
      </c>
      <c r="Q34" s="8" t="str">
        <f t="shared" si="2"/>
        <v/>
      </c>
      <c r="R34" s="8" t="str">
        <f t="shared" si="2"/>
        <v/>
      </c>
      <c r="S34" s="8" t="str">
        <f t="shared" si="2"/>
        <v>NO</v>
      </c>
      <c r="T34" s="8" t="str">
        <f t="shared" si="2"/>
        <v>NO</v>
      </c>
      <c r="U34" s="8" t="str">
        <f t="shared" si="2"/>
        <v>NO</v>
      </c>
      <c r="V34" s="8" t="str">
        <f t="shared" si="2"/>
        <v>NO</v>
      </c>
      <c r="W34" s="8" t="str">
        <f t="shared" si="2"/>
        <v>NO</v>
      </c>
    </row>
    <row r="35" spans="3:23" ht="16" hidden="1" thickTop="1" x14ac:dyDescent="0.2">
      <c r="C35" s="5">
        <f>D9</f>
        <v>1</v>
      </c>
      <c r="D35" s="1"/>
      <c r="E35" s="2">
        <f t="shared" ref="E35:W35" si="3">SUMPRODUCT($D$10:$D$29,E$10:E$29)</f>
        <v>0</v>
      </c>
      <c r="F35" s="2">
        <f t="shared" si="3"/>
        <v>0</v>
      </c>
      <c r="G35" s="2">
        <f t="shared" si="3"/>
        <v>3</v>
      </c>
      <c r="H35" s="2">
        <f t="shared" si="3"/>
        <v>0</v>
      </c>
      <c r="I35" s="2">
        <f t="shared" si="3"/>
        <v>2</v>
      </c>
      <c r="J35" s="2">
        <f t="shared" si="3"/>
        <v>0</v>
      </c>
      <c r="K35" s="2">
        <f t="shared" si="3"/>
        <v>0</v>
      </c>
      <c r="L35" s="2">
        <f t="shared" si="3"/>
        <v>0</v>
      </c>
      <c r="M35" s="2">
        <f t="shared" si="3"/>
        <v>4</v>
      </c>
      <c r="N35" s="2">
        <f t="shared" si="3"/>
        <v>0</v>
      </c>
      <c r="O35" s="2">
        <f t="shared" si="3"/>
        <v>0</v>
      </c>
      <c r="P35" s="2">
        <f t="shared" si="3"/>
        <v>0</v>
      </c>
      <c r="Q35" s="2">
        <f t="shared" si="3"/>
        <v>0</v>
      </c>
      <c r="R35" s="2">
        <f t="shared" si="3"/>
        <v>0</v>
      </c>
      <c r="S35" s="2">
        <f t="shared" si="3"/>
        <v>0</v>
      </c>
      <c r="T35" s="2">
        <f t="shared" si="3"/>
        <v>0</v>
      </c>
      <c r="U35" s="2">
        <f t="shared" si="3"/>
        <v>0</v>
      </c>
      <c r="V35" s="2">
        <f t="shared" si="3"/>
        <v>0</v>
      </c>
      <c r="W35" s="2">
        <f t="shared" si="3"/>
        <v>0</v>
      </c>
    </row>
    <row r="36" spans="3:23" hidden="1" x14ac:dyDescent="0.2">
      <c r="C36" s="6">
        <f>E9</f>
        <v>2</v>
      </c>
      <c r="D36" s="3">
        <f>SUMPRODUCT($E$10:$E$29,D$10:D$29)</f>
        <v>0</v>
      </c>
      <c r="E36" s="1"/>
      <c r="F36" s="3">
        <f t="shared" ref="F36:W36" si="4">SUMPRODUCT($E$10:$E$29,F$10:F$29)</f>
        <v>0</v>
      </c>
      <c r="G36" s="4">
        <f t="shared" si="4"/>
        <v>0</v>
      </c>
      <c r="H36" s="4">
        <f t="shared" si="4"/>
        <v>3</v>
      </c>
      <c r="I36" s="4">
        <f t="shared" si="4"/>
        <v>0</v>
      </c>
      <c r="J36" s="4">
        <f t="shared" si="4"/>
        <v>1</v>
      </c>
      <c r="K36" s="4">
        <f t="shared" si="4"/>
        <v>0</v>
      </c>
      <c r="L36" s="4">
        <f t="shared" si="4"/>
        <v>0</v>
      </c>
      <c r="M36" s="4">
        <f t="shared" si="4"/>
        <v>0</v>
      </c>
      <c r="N36" s="4">
        <f t="shared" si="4"/>
        <v>0</v>
      </c>
      <c r="O36" s="4">
        <f t="shared" si="4"/>
        <v>0</v>
      </c>
      <c r="P36" s="4">
        <f t="shared" si="4"/>
        <v>1</v>
      </c>
      <c r="Q36" s="4">
        <f t="shared" si="4"/>
        <v>0</v>
      </c>
      <c r="R36" s="4">
        <f t="shared" si="4"/>
        <v>3</v>
      </c>
      <c r="S36" s="4">
        <f t="shared" si="4"/>
        <v>0</v>
      </c>
      <c r="T36" s="4">
        <f t="shared" si="4"/>
        <v>0</v>
      </c>
      <c r="U36" s="4">
        <f t="shared" si="4"/>
        <v>0</v>
      </c>
      <c r="V36" s="4">
        <f t="shared" si="4"/>
        <v>0</v>
      </c>
      <c r="W36" s="4">
        <f t="shared" si="4"/>
        <v>0</v>
      </c>
    </row>
    <row r="37" spans="3:23" hidden="1" x14ac:dyDescent="0.2">
      <c r="C37" s="6">
        <f>F9</f>
        <v>3</v>
      </c>
      <c r="D37" s="3">
        <f>SUMPRODUCT($F$10:$F$29,D$10:D$29)</f>
        <v>0</v>
      </c>
      <c r="E37" s="4">
        <f t="shared" ref="E37:W37" si="5">SUMPRODUCT($F$10:$F$29,E$10:E$29)</f>
        <v>0</v>
      </c>
      <c r="F37" s="1"/>
      <c r="G37" s="4">
        <f t="shared" si="5"/>
        <v>1</v>
      </c>
      <c r="H37" s="4">
        <f t="shared" si="5"/>
        <v>1</v>
      </c>
      <c r="I37" s="4">
        <f t="shared" si="5"/>
        <v>0</v>
      </c>
      <c r="J37" s="4">
        <f t="shared" si="5"/>
        <v>2</v>
      </c>
      <c r="K37" s="4">
        <f t="shared" si="5"/>
        <v>2</v>
      </c>
      <c r="L37" s="4">
        <f t="shared" si="5"/>
        <v>1</v>
      </c>
      <c r="M37" s="4">
        <f t="shared" si="5"/>
        <v>0</v>
      </c>
      <c r="N37" s="4">
        <f t="shared" si="5"/>
        <v>2</v>
      </c>
      <c r="O37" s="4">
        <f t="shared" si="5"/>
        <v>2</v>
      </c>
      <c r="P37" s="4">
        <f t="shared" si="5"/>
        <v>1</v>
      </c>
      <c r="Q37" s="4">
        <f t="shared" si="5"/>
        <v>1</v>
      </c>
      <c r="R37" s="4">
        <f t="shared" si="5"/>
        <v>0</v>
      </c>
      <c r="S37" s="4">
        <f t="shared" si="5"/>
        <v>0</v>
      </c>
      <c r="T37" s="4">
        <f t="shared" si="5"/>
        <v>0</v>
      </c>
      <c r="U37" s="4">
        <f t="shared" si="5"/>
        <v>0</v>
      </c>
      <c r="V37" s="4">
        <f t="shared" si="5"/>
        <v>0</v>
      </c>
      <c r="W37" s="4">
        <f t="shared" si="5"/>
        <v>0</v>
      </c>
    </row>
    <row r="38" spans="3:23" hidden="1" x14ac:dyDescent="0.2">
      <c r="C38" s="6">
        <f>G9</f>
        <v>4</v>
      </c>
      <c r="D38" s="3">
        <f>SUMPRODUCT($G$10:$G$29,D$10:D$29)</f>
        <v>3</v>
      </c>
      <c r="E38" s="4">
        <f t="shared" ref="E38:W38" si="6">SUMPRODUCT($G$10:$G$29,E$10:E$29)</f>
        <v>0</v>
      </c>
      <c r="F38" s="4">
        <f t="shared" si="6"/>
        <v>1</v>
      </c>
      <c r="G38" s="1"/>
      <c r="H38" s="4">
        <f t="shared" si="6"/>
        <v>1</v>
      </c>
      <c r="I38" s="4">
        <f t="shared" si="6"/>
        <v>3</v>
      </c>
      <c r="J38" s="4">
        <f t="shared" si="6"/>
        <v>1</v>
      </c>
      <c r="K38" s="4">
        <f t="shared" si="6"/>
        <v>1</v>
      </c>
      <c r="L38" s="4">
        <f t="shared" si="6"/>
        <v>0</v>
      </c>
      <c r="M38" s="4">
        <f t="shared" si="6"/>
        <v>4</v>
      </c>
      <c r="N38" s="4">
        <f t="shared" si="6"/>
        <v>0</v>
      </c>
      <c r="O38" s="4">
        <f t="shared" si="6"/>
        <v>1</v>
      </c>
      <c r="P38" s="4">
        <f t="shared" si="6"/>
        <v>0</v>
      </c>
      <c r="Q38" s="4">
        <f t="shared" si="6"/>
        <v>0</v>
      </c>
      <c r="R38" s="4">
        <f t="shared" si="6"/>
        <v>0</v>
      </c>
      <c r="S38" s="4">
        <f t="shared" si="6"/>
        <v>0</v>
      </c>
      <c r="T38" s="4">
        <f t="shared" si="6"/>
        <v>0</v>
      </c>
      <c r="U38" s="4">
        <f t="shared" si="6"/>
        <v>0</v>
      </c>
      <c r="V38" s="4">
        <f t="shared" si="6"/>
        <v>0</v>
      </c>
      <c r="W38" s="4">
        <f t="shared" si="6"/>
        <v>0</v>
      </c>
    </row>
    <row r="39" spans="3:23" hidden="1" x14ac:dyDescent="0.2">
      <c r="C39" s="6">
        <f>H9</f>
        <v>5</v>
      </c>
      <c r="D39" s="3">
        <f>SUMPRODUCT($H$10:$H$29,D$10:D$29)</f>
        <v>0</v>
      </c>
      <c r="E39" s="4">
        <f t="shared" ref="E39:W39" si="7">SUMPRODUCT($H$10:$H$29,E$10:E$29)</f>
        <v>3</v>
      </c>
      <c r="F39" s="4">
        <f t="shared" si="7"/>
        <v>1</v>
      </c>
      <c r="G39" s="4">
        <f t="shared" si="7"/>
        <v>1</v>
      </c>
      <c r="H39" s="1"/>
      <c r="I39" s="4">
        <f t="shared" si="7"/>
        <v>0</v>
      </c>
      <c r="J39" s="4">
        <f t="shared" si="7"/>
        <v>2</v>
      </c>
      <c r="K39" s="4">
        <f t="shared" si="7"/>
        <v>1</v>
      </c>
      <c r="L39" s="4">
        <f t="shared" si="7"/>
        <v>0</v>
      </c>
      <c r="M39" s="4">
        <f t="shared" si="7"/>
        <v>0</v>
      </c>
      <c r="N39" s="4">
        <f t="shared" si="7"/>
        <v>0</v>
      </c>
      <c r="O39" s="4">
        <f t="shared" si="7"/>
        <v>1</v>
      </c>
      <c r="P39" s="4">
        <f t="shared" si="7"/>
        <v>0</v>
      </c>
      <c r="Q39" s="4">
        <f t="shared" si="7"/>
        <v>0</v>
      </c>
      <c r="R39" s="4">
        <f t="shared" si="7"/>
        <v>2</v>
      </c>
      <c r="S39" s="4">
        <f t="shared" si="7"/>
        <v>0</v>
      </c>
      <c r="T39" s="4">
        <f t="shared" si="7"/>
        <v>0</v>
      </c>
      <c r="U39" s="4">
        <f t="shared" si="7"/>
        <v>0</v>
      </c>
      <c r="V39" s="4">
        <f t="shared" si="7"/>
        <v>0</v>
      </c>
      <c r="W39" s="4">
        <f t="shared" si="7"/>
        <v>0</v>
      </c>
    </row>
    <row r="40" spans="3:23" hidden="1" x14ac:dyDescent="0.2">
      <c r="C40" s="6">
        <f>I9</f>
        <v>6</v>
      </c>
      <c r="D40" s="3">
        <f>SUMPRODUCT($I$10:$I$29,D$10:D$29)</f>
        <v>2</v>
      </c>
      <c r="E40" s="4">
        <f t="shared" ref="E40:W40" si="8">SUMPRODUCT($I$10:$I$29,E$10:E$29)</f>
        <v>0</v>
      </c>
      <c r="F40" s="4">
        <f t="shared" si="8"/>
        <v>0</v>
      </c>
      <c r="G40" s="4">
        <f t="shared" si="8"/>
        <v>3</v>
      </c>
      <c r="H40" s="4">
        <f t="shared" si="8"/>
        <v>0</v>
      </c>
      <c r="I40" s="1"/>
      <c r="J40" s="3">
        <f t="shared" si="8"/>
        <v>0</v>
      </c>
      <c r="K40" s="4">
        <f t="shared" si="8"/>
        <v>0</v>
      </c>
      <c r="L40" s="4">
        <f t="shared" si="8"/>
        <v>0</v>
      </c>
      <c r="M40" s="4">
        <f t="shared" si="8"/>
        <v>3</v>
      </c>
      <c r="N40" s="4">
        <f t="shared" si="8"/>
        <v>0</v>
      </c>
      <c r="O40" s="4">
        <f t="shared" si="8"/>
        <v>0</v>
      </c>
      <c r="P40" s="4">
        <f t="shared" si="8"/>
        <v>0</v>
      </c>
      <c r="Q40" s="4">
        <f t="shared" si="8"/>
        <v>0</v>
      </c>
      <c r="R40" s="4">
        <f t="shared" si="8"/>
        <v>0</v>
      </c>
      <c r="S40" s="4">
        <f t="shared" si="8"/>
        <v>0</v>
      </c>
      <c r="T40" s="4">
        <f t="shared" si="8"/>
        <v>0</v>
      </c>
      <c r="U40" s="4">
        <f t="shared" si="8"/>
        <v>0</v>
      </c>
      <c r="V40" s="4">
        <f t="shared" si="8"/>
        <v>0</v>
      </c>
      <c r="W40" s="4">
        <f t="shared" si="8"/>
        <v>0</v>
      </c>
    </row>
    <row r="41" spans="3:23" hidden="1" x14ac:dyDescent="0.2">
      <c r="C41" s="6">
        <f>J9</f>
        <v>7</v>
      </c>
      <c r="D41" s="3">
        <f>SUMPRODUCT($J$10:$J$29,D$10:D$29)</f>
        <v>0</v>
      </c>
      <c r="E41" s="4">
        <f t="shared" ref="E41:W41" si="9">SUMPRODUCT($J$10:$J$29,E$10:E$29)</f>
        <v>1</v>
      </c>
      <c r="F41" s="4">
        <f t="shared" si="9"/>
        <v>2</v>
      </c>
      <c r="G41" s="4">
        <f t="shared" si="9"/>
        <v>1</v>
      </c>
      <c r="H41" s="4">
        <f t="shared" si="9"/>
        <v>2</v>
      </c>
      <c r="I41" s="4">
        <f t="shared" si="9"/>
        <v>0</v>
      </c>
      <c r="J41" s="1"/>
      <c r="K41" s="4">
        <f t="shared" si="9"/>
        <v>1</v>
      </c>
      <c r="L41" s="4">
        <f t="shared" si="9"/>
        <v>1</v>
      </c>
      <c r="M41" s="4">
        <f t="shared" si="9"/>
        <v>0</v>
      </c>
      <c r="N41" s="4">
        <f t="shared" si="9"/>
        <v>1</v>
      </c>
      <c r="O41" s="4">
        <f t="shared" si="9"/>
        <v>1</v>
      </c>
      <c r="P41" s="4">
        <f t="shared" si="9"/>
        <v>1</v>
      </c>
      <c r="Q41" s="4">
        <f t="shared" si="9"/>
        <v>1</v>
      </c>
      <c r="R41" s="4">
        <f t="shared" si="9"/>
        <v>1</v>
      </c>
      <c r="S41" s="4">
        <f t="shared" si="9"/>
        <v>0</v>
      </c>
      <c r="T41" s="4">
        <f t="shared" si="9"/>
        <v>0</v>
      </c>
      <c r="U41" s="4">
        <f t="shared" si="9"/>
        <v>0</v>
      </c>
      <c r="V41" s="4">
        <f t="shared" si="9"/>
        <v>0</v>
      </c>
      <c r="W41" s="4">
        <f t="shared" si="9"/>
        <v>0</v>
      </c>
    </row>
    <row r="42" spans="3:23" hidden="1" x14ac:dyDescent="0.2">
      <c r="C42" s="6">
        <f>K9</f>
        <v>8</v>
      </c>
      <c r="D42" s="3">
        <f>SUMPRODUCT($K$10:$K$29,D$10:D$29)</f>
        <v>0</v>
      </c>
      <c r="E42" s="4">
        <f t="shared" ref="E42:W42" si="10">SUMPRODUCT($K$10:$K$29,E$10:E$29)</f>
        <v>0</v>
      </c>
      <c r="F42" s="4">
        <f t="shared" si="10"/>
        <v>2</v>
      </c>
      <c r="G42" s="4">
        <f t="shared" si="10"/>
        <v>1</v>
      </c>
      <c r="H42" s="4">
        <f t="shared" si="10"/>
        <v>1</v>
      </c>
      <c r="I42" s="4">
        <f t="shared" si="10"/>
        <v>0</v>
      </c>
      <c r="J42" s="4">
        <f t="shared" si="10"/>
        <v>1</v>
      </c>
      <c r="K42" s="1"/>
      <c r="L42" s="4">
        <f t="shared" si="10"/>
        <v>0</v>
      </c>
      <c r="M42" s="4">
        <f t="shared" si="10"/>
        <v>0</v>
      </c>
      <c r="N42" s="4">
        <f t="shared" si="10"/>
        <v>2</v>
      </c>
      <c r="O42" s="4">
        <f t="shared" si="10"/>
        <v>3</v>
      </c>
      <c r="P42" s="4">
        <f t="shared" si="10"/>
        <v>0</v>
      </c>
      <c r="Q42" s="4">
        <f t="shared" si="10"/>
        <v>0</v>
      </c>
      <c r="R42" s="4">
        <f t="shared" si="10"/>
        <v>0</v>
      </c>
      <c r="S42" s="4">
        <f t="shared" si="10"/>
        <v>0</v>
      </c>
      <c r="T42" s="4">
        <f t="shared" si="10"/>
        <v>0</v>
      </c>
      <c r="U42" s="4">
        <f t="shared" si="10"/>
        <v>0</v>
      </c>
      <c r="V42" s="4">
        <f t="shared" si="10"/>
        <v>0</v>
      </c>
      <c r="W42" s="4">
        <f t="shared" si="10"/>
        <v>0</v>
      </c>
    </row>
    <row r="43" spans="3:23" hidden="1" x14ac:dyDescent="0.2">
      <c r="C43" s="6">
        <f>L9</f>
        <v>9</v>
      </c>
      <c r="D43" s="3">
        <f>SUMPRODUCT($L$10:$L$29,D$10:D$29)</f>
        <v>0</v>
      </c>
      <c r="E43" s="4">
        <f t="shared" ref="E43:W43" si="11">SUMPRODUCT($L$10:$L$29,E$10:E$29)</f>
        <v>0</v>
      </c>
      <c r="F43" s="4">
        <f t="shared" si="11"/>
        <v>1</v>
      </c>
      <c r="G43" s="4">
        <f t="shared" si="11"/>
        <v>0</v>
      </c>
      <c r="H43" s="4">
        <f t="shared" si="11"/>
        <v>0</v>
      </c>
      <c r="I43" s="4">
        <f t="shared" si="11"/>
        <v>0</v>
      </c>
      <c r="J43" s="4">
        <f t="shared" si="11"/>
        <v>1</v>
      </c>
      <c r="K43" s="4">
        <f t="shared" si="11"/>
        <v>0</v>
      </c>
      <c r="L43" s="1"/>
      <c r="M43" s="4">
        <f t="shared" si="11"/>
        <v>0</v>
      </c>
      <c r="N43" s="4">
        <f t="shared" si="11"/>
        <v>1</v>
      </c>
      <c r="O43" s="4">
        <f t="shared" si="11"/>
        <v>0</v>
      </c>
      <c r="P43" s="4">
        <f t="shared" si="11"/>
        <v>1</v>
      </c>
      <c r="Q43" s="4">
        <f t="shared" si="11"/>
        <v>2</v>
      </c>
      <c r="R43" s="4">
        <f t="shared" si="11"/>
        <v>0</v>
      </c>
      <c r="S43" s="4">
        <f t="shared" si="11"/>
        <v>0</v>
      </c>
      <c r="T43" s="4">
        <f t="shared" si="11"/>
        <v>0</v>
      </c>
      <c r="U43" s="4">
        <f t="shared" si="11"/>
        <v>0</v>
      </c>
      <c r="V43" s="4">
        <f t="shared" si="11"/>
        <v>0</v>
      </c>
      <c r="W43" s="4">
        <f t="shared" si="11"/>
        <v>0</v>
      </c>
    </row>
    <row r="44" spans="3:23" hidden="1" x14ac:dyDescent="0.2">
      <c r="C44" s="6">
        <f>M9</f>
        <v>10</v>
      </c>
      <c r="D44" s="3">
        <f>SUMPRODUCT($M$10:$M$29,D$10:D$29)</f>
        <v>4</v>
      </c>
      <c r="E44" s="4">
        <f t="shared" ref="E44:W44" si="12">SUMPRODUCT($M$10:$M$29,E$10:E$29)</f>
        <v>0</v>
      </c>
      <c r="F44" s="4">
        <f t="shared" si="12"/>
        <v>0</v>
      </c>
      <c r="G44" s="4">
        <f t="shared" si="12"/>
        <v>4</v>
      </c>
      <c r="H44" s="4">
        <f t="shared" si="12"/>
        <v>0</v>
      </c>
      <c r="I44" s="4">
        <f t="shared" si="12"/>
        <v>3</v>
      </c>
      <c r="J44" s="4">
        <f t="shared" si="12"/>
        <v>0</v>
      </c>
      <c r="K44" s="4">
        <f t="shared" si="12"/>
        <v>0</v>
      </c>
      <c r="L44" s="4">
        <f t="shared" si="12"/>
        <v>0</v>
      </c>
      <c r="M44" s="1"/>
      <c r="N44" s="3">
        <f t="shared" si="12"/>
        <v>0</v>
      </c>
      <c r="O44" s="4">
        <f t="shared" si="12"/>
        <v>0</v>
      </c>
      <c r="P44" s="4">
        <f t="shared" si="12"/>
        <v>0</v>
      </c>
      <c r="Q44" s="4">
        <f t="shared" si="12"/>
        <v>0</v>
      </c>
      <c r="R44" s="4">
        <f t="shared" si="12"/>
        <v>0</v>
      </c>
      <c r="S44" s="4">
        <f t="shared" si="12"/>
        <v>0</v>
      </c>
      <c r="T44" s="4">
        <f t="shared" si="12"/>
        <v>0</v>
      </c>
      <c r="U44" s="4">
        <f t="shared" si="12"/>
        <v>0</v>
      </c>
      <c r="V44" s="4">
        <f t="shared" si="12"/>
        <v>0</v>
      </c>
      <c r="W44" s="4">
        <f t="shared" si="12"/>
        <v>0</v>
      </c>
    </row>
    <row r="45" spans="3:23" hidden="1" x14ac:dyDescent="0.2">
      <c r="C45" s="6">
        <f>N9</f>
        <v>11</v>
      </c>
      <c r="D45" s="3">
        <f>SUMPRODUCT($N$10:$N$29,D$10:D$29)</f>
        <v>0</v>
      </c>
      <c r="E45" s="4">
        <f t="shared" ref="E45:W45" si="13">SUMPRODUCT($N$10:$N$29,E$10:E$29)</f>
        <v>0</v>
      </c>
      <c r="F45" s="4">
        <f t="shared" si="13"/>
        <v>2</v>
      </c>
      <c r="G45" s="4">
        <f t="shared" si="13"/>
        <v>0</v>
      </c>
      <c r="H45" s="4">
        <f t="shared" si="13"/>
        <v>0</v>
      </c>
      <c r="I45" s="4">
        <f t="shared" si="13"/>
        <v>0</v>
      </c>
      <c r="J45" s="4">
        <f t="shared" si="13"/>
        <v>1</v>
      </c>
      <c r="K45" s="4">
        <f t="shared" si="13"/>
        <v>2</v>
      </c>
      <c r="L45" s="4">
        <f t="shared" si="13"/>
        <v>1</v>
      </c>
      <c r="M45" s="4">
        <f t="shared" si="13"/>
        <v>0</v>
      </c>
      <c r="N45" s="1"/>
      <c r="O45" s="4">
        <f t="shared" si="13"/>
        <v>2</v>
      </c>
      <c r="P45" s="4">
        <f t="shared" si="13"/>
        <v>1</v>
      </c>
      <c r="Q45" s="4">
        <f t="shared" si="13"/>
        <v>1</v>
      </c>
      <c r="R45" s="4">
        <f t="shared" si="13"/>
        <v>0</v>
      </c>
      <c r="S45" s="4">
        <f t="shared" si="13"/>
        <v>0</v>
      </c>
      <c r="T45" s="4">
        <f t="shared" si="13"/>
        <v>0</v>
      </c>
      <c r="U45" s="4">
        <f t="shared" si="13"/>
        <v>0</v>
      </c>
      <c r="V45" s="4">
        <f t="shared" si="13"/>
        <v>0</v>
      </c>
      <c r="W45" s="4">
        <f t="shared" si="13"/>
        <v>0</v>
      </c>
    </row>
    <row r="46" spans="3:23" hidden="1" x14ac:dyDescent="0.2">
      <c r="C46" s="6">
        <f>O9</f>
        <v>12</v>
      </c>
      <c r="D46" s="3">
        <f>SUMPRODUCT($O$10:$O$29,D$10:D$29)</f>
        <v>0</v>
      </c>
      <c r="E46" s="4">
        <f t="shared" ref="E46:W46" si="14">SUMPRODUCT($O$10:$O$29,E$10:E$29)</f>
        <v>0</v>
      </c>
      <c r="F46" s="4">
        <f t="shared" si="14"/>
        <v>2</v>
      </c>
      <c r="G46" s="4">
        <f t="shared" si="14"/>
        <v>1</v>
      </c>
      <c r="H46" s="4">
        <f t="shared" si="14"/>
        <v>1</v>
      </c>
      <c r="I46" s="4">
        <f t="shared" si="14"/>
        <v>0</v>
      </c>
      <c r="J46" s="4">
        <f t="shared" si="14"/>
        <v>1</v>
      </c>
      <c r="K46" s="4">
        <f t="shared" si="14"/>
        <v>3</v>
      </c>
      <c r="L46" s="4">
        <f t="shared" si="14"/>
        <v>0</v>
      </c>
      <c r="M46" s="4">
        <f t="shared" si="14"/>
        <v>0</v>
      </c>
      <c r="N46" s="4">
        <f t="shared" si="14"/>
        <v>2</v>
      </c>
      <c r="O46" s="1"/>
      <c r="P46" s="4">
        <f t="shared" si="14"/>
        <v>0</v>
      </c>
      <c r="Q46" s="4">
        <f t="shared" si="14"/>
        <v>0</v>
      </c>
      <c r="R46" s="4">
        <f t="shared" si="14"/>
        <v>0</v>
      </c>
      <c r="S46" s="4">
        <f t="shared" si="14"/>
        <v>0</v>
      </c>
      <c r="T46" s="4">
        <f t="shared" si="14"/>
        <v>0</v>
      </c>
      <c r="U46" s="4">
        <f t="shared" si="14"/>
        <v>0</v>
      </c>
      <c r="V46" s="4">
        <f t="shared" si="14"/>
        <v>0</v>
      </c>
      <c r="W46" s="4">
        <f t="shared" si="14"/>
        <v>0</v>
      </c>
    </row>
    <row r="47" spans="3:23" hidden="1" x14ac:dyDescent="0.2">
      <c r="C47" s="6">
        <f>P9</f>
        <v>13</v>
      </c>
      <c r="D47" s="3">
        <f>SUMPRODUCT($P$10:$P$29,D$10:D$29)</f>
        <v>0</v>
      </c>
      <c r="E47" s="4">
        <f t="shared" ref="E47:W47" si="15">SUMPRODUCT($P$10:$P$29,E$10:E$29)</f>
        <v>1</v>
      </c>
      <c r="F47" s="4">
        <f t="shared" si="15"/>
        <v>1</v>
      </c>
      <c r="G47" s="4">
        <f t="shared" si="15"/>
        <v>0</v>
      </c>
      <c r="H47" s="4">
        <f t="shared" si="15"/>
        <v>0</v>
      </c>
      <c r="I47" s="4">
        <f t="shared" si="15"/>
        <v>0</v>
      </c>
      <c r="J47" s="4">
        <f t="shared" si="15"/>
        <v>1</v>
      </c>
      <c r="K47" s="4">
        <f t="shared" si="15"/>
        <v>0</v>
      </c>
      <c r="L47" s="4">
        <f t="shared" si="15"/>
        <v>1</v>
      </c>
      <c r="M47" s="4">
        <f t="shared" si="15"/>
        <v>0</v>
      </c>
      <c r="N47" s="4">
        <f t="shared" si="15"/>
        <v>1</v>
      </c>
      <c r="O47" s="4">
        <f t="shared" si="15"/>
        <v>0</v>
      </c>
      <c r="P47" s="1"/>
      <c r="Q47" s="4">
        <f t="shared" si="15"/>
        <v>1</v>
      </c>
      <c r="R47" s="4">
        <f t="shared" si="15"/>
        <v>1</v>
      </c>
      <c r="S47" s="4">
        <f t="shared" si="15"/>
        <v>0</v>
      </c>
      <c r="T47" s="4">
        <f t="shared" si="15"/>
        <v>0</v>
      </c>
      <c r="U47" s="4">
        <f t="shared" si="15"/>
        <v>0</v>
      </c>
      <c r="V47" s="4">
        <f t="shared" si="15"/>
        <v>0</v>
      </c>
      <c r="W47" s="4">
        <f t="shared" si="15"/>
        <v>0</v>
      </c>
    </row>
    <row r="48" spans="3:23" hidden="1" x14ac:dyDescent="0.2">
      <c r="C48" s="6">
        <f>Q9</f>
        <v>14</v>
      </c>
      <c r="D48" s="3">
        <f>SUMPRODUCT($Q$10:$Q$29,D$10:D$29)</f>
        <v>0</v>
      </c>
      <c r="E48" s="4">
        <f t="shared" ref="E48:W48" si="16">SUMPRODUCT($Q$10:$Q$29,E$10:E$29)</f>
        <v>0</v>
      </c>
      <c r="F48" s="4">
        <f t="shared" si="16"/>
        <v>1</v>
      </c>
      <c r="G48" s="4">
        <f t="shared" si="16"/>
        <v>0</v>
      </c>
      <c r="H48" s="4">
        <f t="shared" si="16"/>
        <v>0</v>
      </c>
      <c r="I48" s="4">
        <f t="shared" si="16"/>
        <v>0</v>
      </c>
      <c r="J48" s="4">
        <f t="shared" si="16"/>
        <v>1</v>
      </c>
      <c r="K48" s="4">
        <f t="shared" si="16"/>
        <v>0</v>
      </c>
      <c r="L48" s="4">
        <f t="shared" si="16"/>
        <v>2</v>
      </c>
      <c r="M48" s="4">
        <f t="shared" si="16"/>
        <v>0</v>
      </c>
      <c r="N48" s="4">
        <f t="shared" si="16"/>
        <v>1</v>
      </c>
      <c r="O48" s="4">
        <f t="shared" si="16"/>
        <v>0</v>
      </c>
      <c r="P48" s="4">
        <f t="shared" si="16"/>
        <v>1</v>
      </c>
      <c r="Q48" s="1"/>
      <c r="R48" s="3">
        <f t="shared" si="16"/>
        <v>0</v>
      </c>
      <c r="S48" s="4">
        <f t="shared" si="16"/>
        <v>0</v>
      </c>
      <c r="T48" s="4">
        <f t="shared" si="16"/>
        <v>0</v>
      </c>
      <c r="U48" s="4">
        <f t="shared" si="16"/>
        <v>0</v>
      </c>
      <c r="V48" s="4">
        <f t="shared" si="16"/>
        <v>0</v>
      </c>
      <c r="W48" s="4">
        <f t="shared" si="16"/>
        <v>0</v>
      </c>
    </row>
    <row r="49" spans="3:23" hidden="1" x14ac:dyDescent="0.2">
      <c r="C49" s="6">
        <f>R9</f>
        <v>15</v>
      </c>
      <c r="D49" s="3">
        <f>SUMPRODUCT($R$10:$R$29,D$10:D$29)</f>
        <v>0</v>
      </c>
      <c r="E49" s="4">
        <f t="shared" ref="E49:W49" si="17">SUMPRODUCT($R$10:$R$29,E$10:E$29)</f>
        <v>3</v>
      </c>
      <c r="F49" s="4">
        <f t="shared" si="17"/>
        <v>0</v>
      </c>
      <c r="G49" s="4">
        <f t="shared" si="17"/>
        <v>0</v>
      </c>
      <c r="H49" s="4">
        <f t="shared" si="17"/>
        <v>2</v>
      </c>
      <c r="I49" s="4">
        <f t="shared" si="17"/>
        <v>0</v>
      </c>
      <c r="J49" s="4">
        <f t="shared" si="17"/>
        <v>1</v>
      </c>
      <c r="K49" s="4">
        <f t="shared" si="17"/>
        <v>0</v>
      </c>
      <c r="L49" s="4">
        <f t="shared" si="17"/>
        <v>0</v>
      </c>
      <c r="M49" s="4">
        <f t="shared" si="17"/>
        <v>0</v>
      </c>
      <c r="N49" s="4">
        <f t="shared" si="17"/>
        <v>0</v>
      </c>
      <c r="O49" s="4">
        <f t="shared" si="17"/>
        <v>0</v>
      </c>
      <c r="P49" s="4">
        <f t="shared" si="17"/>
        <v>1</v>
      </c>
      <c r="Q49" s="4">
        <f t="shared" si="17"/>
        <v>0</v>
      </c>
      <c r="R49" s="1"/>
      <c r="S49" s="4">
        <f t="shared" si="17"/>
        <v>0</v>
      </c>
      <c r="T49" s="4">
        <f t="shared" si="17"/>
        <v>0</v>
      </c>
      <c r="U49" s="4">
        <f t="shared" si="17"/>
        <v>0</v>
      </c>
      <c r="V49" s="4">
        <f t="shared" si="17"/>
        <v>0</v>
      </c>
      <c r="W49" s="4">
        <f t="shared" si="17"/>
        <v>0</v>
      </c>
    </row>
    <row r="50" spans="3:23" hidden="1" x14ac:dyDescent="0.2">
      <c r="C50" s="6">
        <f>S9</f>
        <v>16</v>
      </c>
      <c r="D50" s="3">
        <f>SUMPRODUCT($S$10:$S$29,D$10:D$29)</f>
        <v>0</v>
      </c>
      <c r="E50" s="4">
        <f t="shared" ref="E50:W50" si="18">SUMPRODUCT($S$10:$S$29,E$10:E$29)</f>
        <v>0</v>
      </c>
      <c r="F50" s="4">
        <f t="shared" si="18"/>
        <v>0</v>
      </c>
      <c r="G50" s="4">
        <f t="shared" si="18"/>
        <v>0</v>
      </c>
      <c r="H50" s="4">
        <f t="shared" si="18"/>
        <v>0</v>
      </c>
      <c r="I50" s="4">
        <f t="shared" si="18"/>
        <v>0</v>
      </c>
      <c r="J50" s="4">
        <f t="shared" si="18"/>
        <v>0</v>
      </c>
      <c r="K50" s="4">
        <f t="shared" si="18"/>
        <v>0</v>
      </c>
      <c r="L50" s="4">
        <f t="shared" si="18"/>
        <v>0</v>
      </c>
      <c r="M50" s="4">
        <f t="shared" si="18"/>
        <v>0</v>
      </c>
      <c r="N50" s="4">
        <f t="shared" si="18"/>
        <v>0</v>
      </c>
      <c r="O50" s="4">
        <f t="shared" si="18"/>
        <v>0</v>
      </c>
      <c r="P50" s="4">
        <f t="shared" si="18"/>
        <v>0</v>
      </c>
      <c r="Q50" s="4">
        <f t="shared" si="18"/>
        <v>0</v>
      </c>
      <c r="R50" s="4">
        <f t="shared" si="18"/>
        <v>0</v>
      </c>
      <c r="S50" s="1"/>
      <c r="T50" s="4">
        <f t="shared" si="18"/>
        <v>0</v>
      </c>
      <c r="U50" s="4">
        <f t="shared" si="18"/>
        <v>0</v>
      </c>
      <c r="V50" s="4">
        <f t="shared" si="18"/>
        <v>0</v>
      </c>
      <c r="W50" s="4">
        <f t="shared" si="18"/>
        <v>0</v>
      </c>
    </row>
    <row r="51" spans="3:23" hidden="1" x14ac:dyDescent="0.2">
      <c r="C51" s="6">
        <f>T9</f>
        <v>17</v>
      </c>
      <c r="D51" s="3">
        <f>SUMPRODUCT($T$10:$T$29,D$10:D$29)</f>
        <v>0</v>
      </c>
      <c r="E51" s="4">
        <f t="shared" ref="E51:W51" si="19">SUMPRODUCT($T$10:$T$29,E$10:E$29)</f>
        <v>0</v>
      </c>
      <c r="F51" s="4">
        <f t="shared" si="19"/>
        <v>0</v>
      </c>
      <c r="G51" s="4">
        <f t="shared" si="19"/>
        <v>0</v>
      </c>
      <c r="H51" s="4">
        <f t="shared" si="19"/>
        <v>0</v>
      </c>
      <c r="I51" s="4">
        <f t="shared" si="19"/>
        <v>0</v>
      </c>
      <c r="J51" s="4">
        <f t="shared" si="19"/>
        <v>0</v>
      </c>
      <c r="K51" s="4">
        <f t="shared" si="19"/>
        <v>0</v>
      </c>
      <c r="L51" s="4">
        <f t="shared" si="19"/>
        <v>0</v>
      </c>
      <c r="M51" s="4">
        <f t="shared" si="19"/>
        <v>0</v>
      </c>
      <c r="N51" s="4">
        <f t="shared" si="19"/>
        <v>0</v>
      </c>
      <c r="O51" s="4">
        <f t="shared" si="19"/>
        <v>0</v>
      </c>
      <c r="P51" s="4">
        <f t="shared" si="19"/>
        <v>0</v>
      </c>
      <c r="Q51" s="4">
        <f t="shared" si="19"/>
        <v>0</v>
      </c>
      <c r="R51" s="4">
        <f t="shared" si="19"/>
        <v>0</v>
      </c>
      <c r="S51" s="4">
        <f t="shared" si="19"/>
        <v>0</v>
      </c>
      <c r="T51" s="1"/>
      <c r="U51" s="4">
        <f t="shared" si="19"/>
        <v>0</v>
      </c>
      <c r="V51" s="4">
        <f t="shared" si="19"/>
        <v>0</v>
      </c>
      <c r="W51" s="4">
        <f t="shared" si="19"/>
        <v>0</v>
      </c>
    </row>
    <row r="52" spans="3:23" hidden="1" x14ac:dyDescent="0.2">
      <c r="C52" s="6">
        <f>U9</f>
        <v>18</v>
      </c>
      <c r="D52" s="3">
        <f>SUMPRODUCT($U$10:$U$29,D$10:D$29)</f>
        <v>0</v>
      </c>
      <c r="E52" s="4">
        <f t="shared" ref="E52:W52" si="20">SUMPRODUCT($U$10:$U$29,E$10:E$29)</f>
        <v>0</v>
      </c>
      <c r="F52" s="4">
        <f t="shared" si="20"/>
        <v>0</v>
      </c>
      <c r="G52" s="4">
        <f t="shared" si="20"/>
        <v>0</v>
      </c>
      <c r="H52" s="4">
        <f t="shared" si="20"/>
        <v>0</v>
      </c>
      <c r="I52" s="4">
        <f t="shared" si="20"/>
        <v>0</v>
      </c>
      <c r="J52" s="4">
        <f t="shared" si="20"/>
        <v>0</v>
      </c>
      <c r="K52" s="4">
        <f t="shared" si="20"/>
        <v>0</v>
      </c>
      <c r="L52" s="4">
        <f t="shared" si="20"/>
        <v>0</v>
      </c>
      <c r="M52" s="4">
        <f t="shared" si="20"/>
        <v>0</v>
      </c>
      <c r="N52" s="4">
        <f t="shared" si="20"/>
        <v>0</v>
      </c>
      <c r="O52" s="4">
        <f t="shared" si="20"/>
        <v>0</v>
      </c>
      <c r="P52" s="4">
        <f t="shared" si="20"/>
        <v>0</v>
      </c>
      <c r="Q52" s="4">
        <f t="shared" si="20"/>
        <v>0</v>
      </c>
      <c r="R52" s="4">
        <f t="shared" si="20"/>
        <v>0</v>
      </c>
      <c r="S52" s="4">
        <f t="shared" si="20"/>
        <v>0</v>
      </c>
      <c r="T52" s="4">
        <f t="shared" si="20"/>
        <v>0</v>
      </c>
      <c r="U52" s="1"/>
      <c r="V52" s="3">
        <f t="shared" si="20"/>
        <v>0</v>
      </c>
      <c r="W52" s="4">
        <f t="shared" si="20"/>
        <v>0</v>
      </c>
    </row>
    <row r="53" spans="3:23" hidden="1" x14ac:dyDescent="0.2">
      <c r="C53" s="6">
        <f>V9</f>
        <v>19</v>
      </c>
      <c r="D53" s="3">
        <f>SUMPRODUCT($V$10:$V$29,D$10:D$29)</f>
        <v>0</v>
      </c>
      <c r="E53" s="4">
        <f t="shared" ref="E53:W53" si="21">SUMPRODUCT($V$10:$V$29,E$10:E$29)</f>
        <v>0</v>
      </c>
      <c r="F53" s="4">
        <f t="shared" si="21"/>
        <v>0</v>
      </c>
      <c r="G53" s="4">
        <f t="shared" si="21"/>
        <v>0</v>
      </c>
      <c r="H53" s="4">
        <f t="shared" si="21"/>
        <v>0</v>
      </c>
      <c r="I53" s="4">
        <f t="shared" si="21"/>
        <v>0</v>
      </c>
      <c r="J53" s="4">
        <f t="shared" si="21"/>
        <v>0</v>
      </c>
      <c r="K53" s="4">
        <f t="shared" si="21"/>
        <v>0</v>
      </c>
      <c r="L53" s="4">
        <f t="shared" si="21"/>
        <v>0</v>
      </c>
      <c r="M53" s="4">
        <f t="shared" si="21"/>
        <v>0</v>
      </c>
      <c r="N53" s="4">
        <f t="shared" si="21"/>
        <v>0</v>
      </c>
      <c r="O53" s="4">
        <f t="shared" si="21"/>
        <v>0</v>
      </c>
      <c r="P53" s="4">
        <f t="shared" si="21"/>
        <v>0</v>
      </c>
      <c r="Q53" s="4">
        <f t="shared" si="21"/>
        <v>0</v>
      </c>
      <c r="R53" s="4">
        <f t="shared" si="21"/>
        <v>0</v>
      </c>
      <c r="S53" s="4">
        <f t="shared" si="21"/>
        <v>0</v>
      </c>
      <c r="T53" s="4">
        <f t="shared" si="21"/>
        <v>0</v>
      </c>
      <c r="U53" s="4">
        <f t="shared" si="21"/>
        <v>0</v>
      </c>
      <c r="V53" s="1"/>
      <c r="W53" s="4">
        <f t="shared" si="21"/>
        <v>0</v>
      </c>
    </row>
    <row r="54" spans="3:23" hidden="1" x14ac:dyDescent="0.2">
      <c r="C54" s="6">
        <f>W9</f>
        <v>20</v>
      </c>
      <c r="D54" s="3">
        <f>SUMPRODUCT($W$10:$W$29,D$10:D$29)</f>
        <v>0</v>
      </c>
      <c r="E54" s="4">
        <f t="shared" ref="E54:V54" si="22">SUMPRODUCT($W$10:$W$29,E$10:E$29)</f>
        <v>0</v>
      </c>
      <c r="F54" s="4">
        <f t="shared" si="22"/>
        <v>0</v>
      </c>
      <c r="G54" s="4">
        <f t="shared" si="22"/>
        <v>0</v>
      </c>
      <c r="H54" s="4">
        <f t="shared" si="22"/>
        <v>0</v>
      </c>
      <c r="I54" s="4">
        <f t="shared" si="22"/>
        <v>0</v>
      </c>
      <c r="J54" s="4">
        <f t="shared" si="22"/>
        <v>0</v>
      </c>
      <c r="K54" s="4">
        <f t="shared" si="22"/>
        <v>0</v>
      </c>
      <c r="L54" s="4">
        <f t="shared" si="22"/>
        <v>0</v>
      </c>
      <c r="M54" s="4">
        <f t="shared" si="22"/>
        <v>0</v>
      </c>
      <c r="N54" s="4">
        <f t="shared" si="22"/>
        <v>0</v>
      </c>
      <c r="O54" s="4">
        <f t="shared" si="22"/>
        <v>0</v>
      </c>
      <c r="P54" s="4">
        <f t="shared" si="22"/>
        <v>0</v>
      </c>
      <c r="Q54" s="4">
        <f t="shared" si="22"/>
        <v>0</v>
      </c>
      <c r="R54" s="4">
        <f t="shared" si="22"/>
        <v>0</v>
      </c>
      <c r="S54" s="4">
        <f t="shared" si="22"/>
        <v>0</v>
      </c>
      <c r="T54" s="4">
        <f t="shared" si="22"/>
        <v>0</v>
      </c>
      <c r="U54" s="4">
        <f t="shared" si="22"/>
        <v>0</v>
      </c>
      <c r="V54" s="4">
        <f t="shared" si="22"/>
        <v>0</v>
      </c>
      <c r="W54" s="1"/>
    </row>
    <row r="55" spans="3:23" ht="69.75" hidden="1" customHeight="1" x14ac:dyDescent="0.2">
      <c r="D55" s="18" t="str">
        <f t="shared" ref="D55:W55" si="23">D8</f>
        <v>Armario chapa</v>
      </c>
      <c r="E55" s="18" t="str">
        <f t="shared" si="23"/>
        <v>Carrito de tubo</v>
      </c>
      <c r="F55" s="18" t="str">
        <f t="shared" si="23"/>
        <v>Eje ruedas A</v>
      </c>
      <c r="G55" s="18" t="str">
        <f t="shared" si="23"/>
        <v>Estantería ch. A</v>
      </c>
      <c r="H55" s="18" t="str">
        <f t="shared" si="23"/>
        <v>Estantería tubo</v>
      </c>
      <c r="I55" s="18" t="str">
        <f t="shared" si="23"/>
        <v>Estantería ch. B</v>
      </c>
      <c r="J55" s="18" t="str">
        <f t="shared" si="23"/>
        <v>Eje ruedas B</v>
      </c>
      <c r="K55" s="18" t="str">
        <f t="shared" si="23"/>
        <v>Caballete tubo</v>
      </c>
      <c r="L55" s="18" t="str">
        <f t="shared" si="23"/>
        <v>Eje ruedas C</v>
      </c>
      <c r="M55" s="18" t="str">
        <f t="shared" si="23"/>
        <v>Soporte chapa</v>
      </c>
      <c r="N55" s="18" t="str">
        <f t="shared" si="23"/>
        <v>Cazoleta rtodam.</v>
      </c>
      <c r="O55" s="18" t="str">
        <f t="shared" si="23"/>
        <v>Sist guiado tubo</v>
      </c>
      <c r="P55" s="18" t="str">
        <f t="shared" si="23"/>
        <v>Soporte acero A</v>
      </c>
      <c r="Q55" s="18" t="str">
        <f t="shared" si="23"/>
        <v>Soporte acero B</v>
      </c>
      <c r="R55" s="18" t="str">
        <f t="shared" si="23"/>
        <v>Guia deslizante</v>
      </c>
      <c r="S55" s="18">
        <f t="shared" si="23"/>
        <v>0</v>
      </c>
      <c r="T55" s="18">
        <f t="shared" si="23"/>
        <v>0</v>
      </c>
      <c r="U55" s="18">
        <f t="shared" si="23"/>
        <v>0</v>
      </c>
      <c r="V55" s="18">
        <f t="shared" si="23"/>
        <v>0</v>
      </c>
      <c r="W55" s="18">
        <f t="shared" si="23"/>
        <v>0</v>
      </c>
    </row>
  </sheetData>
  <sheetProtection algorithmName="SHA-512" hashValue="vUHTYK1gs3oISCT1J5H2xOmLS+1c8b2oMdSCkMFM/q1jwxviyqgpFjInwsQMztVzorTOMj13f6AHyKxA14HsIg==" saltValue="5IY57J/Kg4lDyggt1IwwxQ==" spinCount="100000" sheet="1" formatCells="0" selectLockedCells="1"/>
  <mergeCells count="3">
    <mergeCell ref="D32:W32"/>
    <mergeCell ref="C32:C34"/>
    <mergeCell ref="B9:C9"/>
  </mergeCells>
  <phoneticPr fontId="0" type="noConversion"/>
  <pageMargins left="0.7" right="0.7" top="0.75" bottom="0.75" header="0.3" footer="0.3"/>
  <pageSetup paperSize="9" orientation="portrait" horizontalDpi="300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AA81"/>
  <sheetViews>
    <sheetView showGridLines="0" showRowColHeaders="0" showZeros="0" zoomScale="125" zoomScaleNormal="125" zoomScalePageLayoutView="125" workbookViewId="0">
      <selection activeCell="Z4" sqref="Z4"/>
    </sheetView>
  </sheetViews>
  <sheetFormatPr baseColWidth="10" defaultColWidth="11.5" defaultRowHeight="15" x14ac:dyDescent="0.2"/>
  <cols>
    <col min="1" max="1" width="2.6640625" customWidth="1"/>
    <col min="2" max="2" width="4.6640625" customWidth="1"/>
    <col min="3" max="3" width="20.6640625" customWidth="1"/>
    <col min="4" max="6" width="5.6640625" customWidth="1"/>
    <col min="7" max="26" width="4.33203125" customWidth="1"/>
    <col min="27" max="28" width="8.6640625" customWidth="1"/>
    <col min="29" max="29" width="6.6640625" customWidth="1"/>
    <col min="30" max="30" width="7.6640625" customWidth="1"/>
    <col min="31" max="56" width="5.6640625" customWidth="1"/>
  </cols>
  <sheetData>
    <row r="2" spans="2:27" ht="24" x14ac:dyDescent="0.3">
      <c r="C2" s="16" t="s">
        <v>27</v>
      </c>
      <c r="Q2" s="17" t="s">
        <v>26</v>
      </c>
    </row>
    <row r="4" spans="2:27" ht="19" x14ac:dyDescent="0.2">
      <c r="E4" s="22"/>
      <c r="F4" s="22"/>
      <c r="H4" s="24" t="s">
        <v>51</v>
      </c>
      <c r="I4" s="131">
        <v>2</v>
      </c>
      <c r="Y4" s="24" t="s">
        <v>52</v>
      </c>
      <c r="Z4" s="131">
        <v>2</v>
      </c>
    </row>
    <row r="5" spans="2:27" ht="24.75" customHeight="1" x14ac:dyDescent="0.2">
      <c r="H5" s="45" t="str">
        <f>"(Máximo de coincidencias posible = "&amp;MAX(G7:Z7)&amp;")"</f>
        <v>(Máximo de coincidencias posible = 4)</v>
      </c>
      <c r="Y5" s="45" t="str">
        <f>"(Máximo de coincidencias posible = "&amp;MAX(G34:Z34)&amp;")"</f>
        <v>(Máximo de coincidencias posible = 4)</v>
      </c>
    </row>
    <row r="6" spans="2:27" x14ac:dyDescent="0.2">
      <c r="F6" s="11" t="s">
        <v>20</v>
      </c>
      <c r="G6" s="10">
        <f>Datos!D9</f>
        <v>1</v>
      </c>
      <c r="H6" s="10">
        <f>Datos!E9</f>
        <v>2</v>
      </c>
      <c r="I6" s="10">
        <f>Datos!F9</f>
        <v>3</v>
      </c>
      <c r="J6" s="10">
        <f>Datos!G9</f>
        <v>4</v>
      </c>
      <c r="K6" s="10">
        <f>Datos!H9</f>
        <v>5</v>
      </c>
      <c r="L6" s="10">
        <f>Datos!I9</f>
        <v>6</v>
      </c>
      <c r="M6" s="10">
        <f>Datos!J9</f>
        <v>7</v>
      </c>
      <c r="N6" s="10">
        <f>Datos!K9</f>
        <v>8</v>
      </c>
      <c r="O6" s="10">
        <f>Datos!L9</f>
        <v>9</v>
      </c>
      <c r="P6" s="10">
        <f>Datos!M9</f>
        <v>10</v>
      </c>
      <c r="Q6" s="10">
        <f>Datos!N9</f>
        <v>11</v>
      </c>
      <c r="R6" s="10">
        <f>Datos!O9</f>
        <v>12</v>
      </c>
      <c r="S6" s="10">
        <f>Datos!P9</f>
        <v>13</v>
      </c>
      <c r="T6" s="10">
        <f>Datos!Q9</f>
        <v>14</v>
      </c>
      <c r="U6" s="10">
        <f>Datos!R9</f>
        <v>15</v>
      </c>
      <c r="V6" s="10">
        <f>Datos!S9</f>
        <v>16</v>
      </c>
      <c r="W6" s="10">
        <f>Datos!T9</f>
        <v>17</v>
      </c>
      <c r="X6" s="10">
        <f>Datos!U9</f>
        <v>18</v>
      </c>
      <c r="Y6" s="10">
        <f>Datos!V9</f>
        <v>19</v>
      </c>
      <c r="Z6" s="10">
        <f>Datos!W9</f>
        <v>20</v>
      </c>
    </row>
    <row r="7" spans="2:27" x14ac:dyDescent="0.2">
      <c r="F7" s="12" t="s">
        <v>32</v>
      </c>
      <c r="G7" s="10">
        <f>MAX(Datos!D35:D54)</f>
        <v>4</v>
      </c>
      <c r="H7" s="10">
        <f>MAX(Datos!E35:E54)</f>
        <v>3</v>
      </c>
      <c r="I7" s="10">
        <f>MAX(Datos!F35:F54)</f>
        <v>2</v>
      </c>
      <c r="J7" s="10">
        <f>MAX(Datos!G35:G54)</f>
        <v>4</v>
      </c>
      <c r="K7" s="10">
        <f>MAX(Datos!H35:H54)</f>
        <v>3</v>
      </c>
      <c r="L7" s="10">
        <f>MAX(Datos!I35:I54)</f>
        <v>3</v>
      </c>
      <c r="M7" s="10">
        <f>MAX(Datos!J35:J54)</f>
        <v>2</v>
      </c>
      <c r="N7" s="10">
        <f>MAX(Datos!K35:K54)</f>
        <v>3</v>
      </c>
      <c r="O7" s="10">
        <f>MAX(Datos!L35:L54)</f>
        <v>2</v>
      </c>
      <c r="P7" s="10">
        <f>MAX(Datos!M35:M54)</f>
        <v>4</v>
      </c>
      <c r="Q7" s="10">
        <f>MAX(Datos!N35:N54)</f>
        <v>2</v>
      </c>
      <c r="R7" s="10">
        <f>MAX(Datos!O35:O54)</f>
        <v>3</v>
      </c>
      <c r="S7" s="10">
        <f>MAX(Datos!P35:P54)</f>
        <v>1</v>
      </c>
      <c r="T7" s="10">
        <f>MAX(Datos!Q35:Q54)</f>
        <v>2</v>
      </c>
      <c r="U7" s="10">
        <f>MAX(Datos!R35:R54)</f>
        <v>3</v>
      </c>
      <c r="V7" s="10">
        <f>MAX(Datos!S35:S54)</f>
        <v>0</v>
      </c>
      <c r="W7" s="10">
        <f>MAX(Datos!T35:T54)</f>
        <v>0</v>
      </c>
      <c r="X7" s="10">
        <f>MAX(Datos!U35:U54)</f>
        <v>0</v>
      </c>
      <c r="Y7" s="10">
        <f>MAX(Datos!V35:V54)</f>
        <v>0</v>
      </c>
      <c r="Z7" s="10">
        <f>MAX(Datos!W35:W54)</f>
        <v>0</v>
      </c>
    </row>
    <row r="8" spans="2:27" ht="39.75" customHeight="1" x14ac:dyDescent="0.2">
      <c r="C8" s="123"/>
      <c r="D8" s="123"/>
      <c r="E8" s="123"/>
      <c r="F8" s="124" t="s">
        <v>41</v>
      </c>
      <c r="G8" s="125" t="str">
        <f>IF(AND(Datos!D34="",G7&gt;=$I$4),"C","")</f>
        <v>C</v>
      </c>
      <c r="H8" s="125" t="str">
        <f>IF(AND(Datos!E34="",H7&gt;=$I$4),"C","")</f>
        <v>C</v>
      </c>
      <c r="I8" s="125" t="str">
        <f>IF(AND(Datos!F34="",I7&gt;=$I$4),"C","")</f>
        <v>C</v>
      </c>
      <c r="J8" s="125" t="str">
        <f>IF(AND(Datos!G34="",J7&gt;=$I$4),"C","")</f>
        <v>C</v>
      </c>
      <c r="K8" s="125" t="str">
        <f>IF(AND(Datos!H34="",K7&gt;=$I$4),"C","")</f>
        <v>C</v>
      </c>
      <c r="L8" s="125" t="str">
        <f>IF(AND(Datos!I34="",L7&gt;=$I$4),"C","")</f>
        <v>C</v>
      </c>
      <c r="M8" s="125" t="str">
        <f>IF(AND(Datos!J34="",M7&gt;=$I$4),"C","")</f>
        <v>C</v>
      </c>
      <c r="N8" s="125" t="str">
        <f>IF(AND(Datos!K34="",N7&gt;=$I$4),"C","")</f>
        <v>C</v>
      </c>
      <c r="O8" s="125" t="str">
        <f>IF(AND(Datos!L34="",O7&gt;=$I$4),"C","")</f>
        <v>C</v>
      </c>
      <c r="P8" s="125" t="str">
        <f>IF(AND(Datos!M34="",P7&gt;=$I$4),"C","")</f>
        <v>C</v>
      </c>
      <c r="Q8" s="125" t="str">
        <f>IF(AND(Datos!N34="",Q7&gt;=$I$4),"C","")</f>
        <v>C</v>
      </c>
      <c r="R8" s="125" t="str">
        <f>IF(AND(Datos!O34="",R7&gt;=$I$4),"C","")</f>
        <v>C</v>
      </c>
      <c r="S8" s="125" t="str">
        <f>IF(AND(Datos!P34="",S7&gt;=$I$4),"C","")</f>
        <v/>
      </c>
      <c r="T8" s="125" t="str">
        <f>IF(AND(Datos!Q34="",T7&gt;=$I$4),"C","")</f>
        <v>C</v>
      </c>
      <c r="U8" s="125" t="str">
        <f>IF(AND(Datos!R34="",U7&gt;=$I$4),"C","")</f>
        <v>C</v>
      </c>
      <c r="V8" s="125" t="str">
        <f>IF(AND(Datos!S34="",V7&gt;=$I$4),"C","")</f>
        <v/>
      </c>
      <c r="W8" s="125" t="str">
        <f>IF(AND(Datos!T34="",W7&gt;=$I$4),"C","")</f>
        <v/>
      </c>
      <c r="X8" s="125" t="str">
        <f>IF(AND(Datos!U34="",X7&gt;=$I$4),"C","")</f>
        <v/>
      </c>
      <c r="Y8" s="125" t="str">
        <f>IF(AND(Datos!V34="",Y7&gt;=$I$4),"C","")</f>
        <v/>
      </c>
      <c r="Z8" s="125" t="str">
        <f>IF(AND(Datos!W34="",Z7&gt;=$I$4),"C","")</f>
        <v/>
      </c>
    </row>
    <row r="9" spans="2:27" ht="20" customHeight="1" x14ac:dyDescent="0.25">
      <c r="F9" s="122" t="s">
        <v>49</v>
      </c>
      <c r="G9" s="126">
        <f>IF(G6&gt;MAX($G56:$Z56),0,HLOOKUP(G6,$G$56:$Z$59,ROW($G59)-ROW($G56)+1,FALSE))</f>
        <v>1</v>
      </c>
      <c r="H9" s="127">
        <f t="shared" ref="H9:Z9" si="0">IF(H6&gt;MAX($G56:$Z56),0,HLOOKUP(H6,$G$56:$Z$59,ROW($G59)-ROW($G56)+1,FALSE))</f>
        <v>4</v>
      </c>
      <c r="I9" s="127">
        <f t="shared" si="0"/>
        <v>6</v>
      </c>
      <c r="J9" s="127">
        <f t="shared" si="0"/>
        <v>10</v>
      </c>
      <c r="K9" s="127">
        <f t="shared" si="0"/>
        <v>0</v>
      </c>
      <c r="L9" s="127">
        <f t="shared" si="0"/>
        <v>0</v>
      </c>
      <c r="M9" s="127">
        <f t="shared" si="0"/>
        <v>0</v>
      </c>
      <c r="N9" s="127">
        <f t="shared" si="0"/>
        <v>0</v>
      </c>
      <c r="O9" s="127">
        <f t="shared" si="0"/>
        <v>0</v>
      </c>
      <c r="P9" s="127">
        <f t="shared" si="0"/>
        <v>0</v>
      </c>
      <c r="Q9" s="127">
        <f t="shared" si="0"/>
        <v>0</v>
      </c>
      <c r="R9" s="127">
        <f t="shared" si="0"/>
        <v>0</v>
      </c>
      <c r="S9" s="127">
        <f t="shared" si="0"/>
        <v>0</v>
      </c>
      <c r="T9" s="127">
        <f t="shared" si="0"/>
        <v>0</v>
      </c>
      <c r="U9" s="127">
        <f t="shared" si="0"/>
        <v>0</v>
      </c>
      <c r="V9" s="127">
        <f t="shared" si="0"/>
        <v>0</v>
      </c>
      <c r="W9" s="127">
        <f t="shared" si="0"/>
        <v>0</v>
      </c>
      <c r="X9" s="127">
        <f t="shared" si="0"/>
        <v>0</v>
      </c>
      <c r="Y9" s="127">
        <f t="shared" si="0"/>
        <v>0</v>
      </c>
      <c r="Z9" s="128">
        <f t="shared" si="0"/>
        <v>0</v>
      </c>
    </row>
    <row r="10" spans="2:27" ht="24.75" hidden="1" customHeight="1" x14ac:dyDescent="0.2">
      <c r="B10" s="27"/>
      <c r="C10" s="27"/>
      <c r="D10" s="27"/>
      <c r="E10" s="27"/>
      <c r="F10" s="28" t="s">
        <v>20</v>
      </c>
      <c r="G10" s="29">
        <f>G6</f>
        <v>1</v>
      </c>
      <c r="H10" s="29">
        <f t="shared" ref="H10:Z10" si="1">H6</f>
        <v>2</v>
      </c>
      <c r="I10" s="29">
        <f t="shared" si="1"/>
        <v>3</v>
      </c>
      <c r="J10" s="29">
        <f t="shared" si="1"/>
        <v>4</v>
      </c>
      <c r="K10" s="29">
        <f t="shared" si="1"/>
        <v>5</v>
      </c>
      <c r="L10" s="29">
        <f t="shared" si="1"/>
        <v>6</v>
      </c>
      <c r="M10" s="29">
        <f t="shared" si="1"/>
        <v>7</v>
      </c>
      <c r="N10" s="29">
        <f t="shared" si="1"/>
        <v>8</v>
      </c>
      <c r="O10" s="29">
        <f t="shared" si="1"/>
        <v>9</v>
      </c>
      <c r="P10" s="29">
        <f t="shared" si="1"/>
        <v>10</v>
      </c>
      <c r="Q10" s="29">
        <f t="shared" si="1"/>
        <v>11</v>
      </c>
      <c r="R10" s="29">
        <f t="shared" si="1"/>
        <v>12</v>
      </c>
      <c r="S10" s="29">
        <f t="shared" si="1"/>
        <v>13</v>
      </c>
      <c r="T10" s="29">
        <f t="shared" si="1"/>
        <v>14</v>
      </c>
      <c r="U10" s="29">
        <f t="shared" si="1"/>
        <v>15</v>
      </c>
      <c r="V10" s="29">
        <f t="shared" si="1"/>
        <v>16</v>
      </c>
      <c r="W10" s="29">
        <f t="shared" si="1"/>
        <v>17</v>
      </c>
      <c r="X10" s="29">
        <f t="shared" si="1"/>
        <v>18</v>
      </c>
      <c r="Y10" s="29">
        <f t="shared" si="1"/>
        <v>19</v>
      </c>
      <c r="Z10" s="29">
        <f t="shared" si="1"/>
        <v>20</v>
      </c>
      <c r="AA10" s="30"/>
    </row>
    <row r="11" spans="2:27" ht="9.75" hidden="1" customHeight="1" x14ac:dyDescent="0.2">
      <c r="B11" s="27"/>
      <c r="C11" s="165" t="s">
        <v>42</v>
      </c>
      <c r="D11" s="165"/>
      <c r="E11" s="31" t="str">
        <f>Datos!C10</f>
        <v>P1</v>
      </c>
      <c r="F11" s="32">
        <f t="shared" ref="F11:F30" si="2">SUM(G11:Z11)</f>
        <v>3</v>
      </c>
      <c r="G11" s="31">
        <f>IF(G$8="C",Datos!D10,0)</f>
        <v>0</v>
      </c>
      <c r="H11" s="31">
        <f>IF(H$8="C",Datos!E10,0)</f>
        <v>0</v>
      </c>
      <c r="I11" s="31">
        <f>IF(I$8="C",Datos!F10,0)</f>
        <v>0</v>
      </c>
      <c r="J11" s="31">
        <f>IF(J$8="C",Datos!G10,0)</f>
        <v>0</v>
      </c>
      <c r="K11" s="31">
        <f>IF(K$8="C",Datos!H10,0)</f>
        <v>0</v>
      </c>
      <c r="L11" s="31">
        <f>IF(L$8="C",Datos!I10,0)</f>
        <v>0</v>
      </c>
      <c r="M11" s="31">
        <f>IF(M$8="C",Datos!J10,0)</f>
        <v>0</v>
      </c>
      <c r="N11" s="31">
        <f>IF(N$8="C",Datos!K10,0)</f>
        <v>1</v>
      </c>
      <c r="O11" s="31">
        <f>IF(O$8="C",Datos!L10,0)</f>
        <v>0</v>
      </c>
      <c r="P11" s="31">
        <f>IF(P$8="C",Datos!M10,0)</f>
        <v>0</v>
      </c>
      <c r="Q11" s="31">
        <f>IF(Q$8="C",Datos!N10,0)</f>
        <v>1</v>
      </c>
      <c r="R11" s="31">
        <f>IF(R$8="C",Datos!O10,0)</f>
        <v>1</v>
      </c>
      <c r="S11" s="31">
        <f>IF(S$8="C",Datos!P10,0)</f>
        <v>0</v>
      </c>
      <c r="T11" s="31">
        <f>IF(T$8="C",Datos!Q10,0)</f>
        <v>0</v>
      </c>
      <c r="U11" s="31">
        <f>IF(U$8="C",Datos!R10,0)</f>
        <v>0</v>
      </c>
      <c r="V11" s="31">
        <f>IF(V$8="C",Datos!S10,0)</f>
        <v>0</v>
      </c>
      <c r="W11" s="31">
        <f>IF(W$8="C",Datos!T10,0)</f>
        <v>0</v>
      </c>
      <c r="X11" s="31">
        <f>IF(X$8="C",Datos!U10,0)</f>
        <v>0</v>
      </c>
      <c r="Y11" s="31">
        <f>IF(Y$8="C",Datos!V10,0)</f>
        <v>0</v>
      </c>
      <c r="Z11" s="33">
        <f>IF(Z$8="C",Datos!W10,0)</f>
        <v>0</v>
      </c>
      <c r="AA11" s="26" t="str">
        <f>Datos!C10</f>
        <v>P1</v>
      </c>
    </row>
    <row r="12" spans="2:27" ht="9.75" hidden="1" customHeight="1" x14ac:dyDescent="0.2">
      <c r="B12" s="27"/>
      <c r="C12" s="165"/>
      <c r="D12" s="165"/>
      <c r="E12" s="31" t="str">
        <f>Datos!C11</f>
        <v>P2</v>
      </c>
      <c r="F12" s="32">
        <f t="shared" si="2"/>
        <v>2</v>
      </c>
      <c r="G12" s="31">
        <f>IF(G$8="C",Datos!D11,0)</f>
        <v>0</v>
      </c>
      <c r="H12" s="31">
        <f>IF(H$8="C",Datos!E11,0)</f>
        <v>1</v>
      </c>
      <c r="I12" s="31">
        <f>IF(I$8="C",Datos!F11,0)</f>
        <v>0</v>
      </c>
      <c r="J12" s="31">
        <f>IF(J$8="C",Datos!G11,0)</f>
        <v>0</v>
      </c>
      <c r="K12" s="31">
        <f>IF(K$8="C",Datos!H11,0)</f>
        <v>1</v>
      </c>
      <c r="L12" s="31">
        <f>IF(L$8="C",Datos!I11,0)</f>
        <v>0</v>
      </c>
      <c r="M12" s="31">
        <f>IF(M$8="C",Datos!J11,0)</f>
        <v>0</v>
      </c>
      <c r="N12" s="31">
        <f>IF(N$8="C",Datos!K11,0)</f>
        <v>0</v>
      </c>
      <c r="O12" s="31">
        <f>IF(O$8="C",Datos!L11,0)</f>
        <v>0</v>
      </c>
      <c r="P12" s="31">
        <f>IF(P$8="C",Datos!M11,0)</f>
        <v>0</v>
      </c>
      <c r="Q12" s="31">
        <f>IF(Q$8="C",Datos!N11,0)</f>
        <v>0</v>
      </c>
      <c r="R12" s="31">
        <f>IF(R$8="C",Datos!O11,0)</f>
        <v>0</v>
      </c>
      <c r="S12" s="31">
        <f>IF(S$8="C",Datos!P11,0)</f>
        <v>0</v>
      </c>
      <c r="T12" s="31">
        <f>IF(T$8="C",Datos!Q11,0)</f>
        <v>0</v>
      </c>
      <c r="U12" s="31">
        <f>IF(U$8="C",Datos!R11,0)</f>
        <v>0</v>
      </c>
      <c r="V12" s="31">
        <f>IF(V$8="C",Datos!S11,0)</f>
        <v>0</v>
      </c>
      <c r="W12" s="31">
        <f>IF(W$8="C",Datos!T11,0)</f>
        <v>0</v>
      </c>
      <c r="X12" s="31">
        <f>IF(X$8="C",Datos!U11,0)</f>
        <v>0</v>
      </c>
      <c r="Y12" s="31">
        <f>IF(Y$8="C",Datos!V11,0)</f>
        <v>0</v>
      </c>
      <c r="Z12" s="33">
        <f>IF(Z$8="C",Datos!W11,0)</f>
        <v>0</v>
      </c>
      <c r="AA12" s="26" t="str">
        <f>Datos!C11</f>
        <v>P2</v>
      </c>
    </row>
    <row r="13" spans="2:27" ht="9.75" hidden="1" customHeight="1" x14ac:dyDescent="0.2">
      <c r="B13" s="27"/>
      <c r="C13" s="27"/>
      <c r="D13" s="27"/>
      <c r="E13" s="31" t="str">
        <f>Datos!C12</f>
        <v>P3</v>
      </c>
      <c r="F13" s="32">
        <f t="shared" si="2"/>
        <v>2</v>
      </c>
      <c r="G13" s="31">
        <f>IF(G$8="C",Datos!D12,0)</f>
        <v>1</v>
      </c>
      <c r="H13" s="31">
        <f>IF(H$8="C",Datos!E12,0)</f>
        <v>0</v>
      </c>
      <c r="I13" s="31">
        <f>IF(I$8="C",Datos!F12,0)</f>
        <v>0</v>
      </c>
      <c r="J13" s="31">
        <f>IF(J$8="C",Datos!G12,0)</f>
        <v>0</v>
      </c>
      <c r="K13" s="31">
        <f>IF(K$8="C",Datos!H12,0)</f>
        <v>0</v>
      </c>
      <c r="L13" s="31">
        <f>IF(L$8="C",Datos!I12,0)</f>
        <v>0</v>
      </c>
      <c r="M13" s="31">
        <f>IF(M$8="C",Datos!J12,0)</f>
        <v>0</v>
      </c>
      <c r="N13" s="31">
        <f>IF(N$8="C",Datos!K12,0)</f>
        <v>0</v>
      </c>
      <c r="O13" s="31">
        <f>IF(O$8="C",Datos!L12,0)</f>
        <v>0</v>
      </c>
      <c r="P13" s="31">
        <f>IF(P$8="C",Datos!M12,0)</f>
        <v>1</v>
      </c>
      <c r="Q13" s="31">
        <f>IF(Q$8="C",Datos!N12,0)</f>
        <v>0</v>
      </c>
      <c r="R13" s="31">
        <f>IF(R$8="C",Datos!O12,0)</f>
        <v>0</v>
      </c>
      <c r="S13" s="31">
        <f>IF(S$8="C",Datos!P12,0)</f>
        <v>0</v>
      </c>
      <c r="T13" s="31">
        <f>IF(T$8="C",Datos!Q12,0)</f>
        <v>0</v>
      </c>
      <c r="U13" s="31">
        <f>IF(U$8="C",Datos!R12,0)</f>
        <v>0</v>
      </c>
      <c r="V13" s="31">
        <f>IF(V$8="C",Datos!S12,0)</f>
        <v>0</v>
      </c>
      <c r="W13" s="31">
        <f>IF(W$8="C",Datos!T12,0)</f>
        <v>0</v>
      </c>
      <c r="X13" s="31">
        <f>IF(X$8="C",Datos!U12,0)</f>
        <v>0</v>
      </c>
      <c r="Y13" s="31">
        <f>IF(Y$8="C",Datos!V12,0)</f>
        <v>0</v>
      </c>
      <c r="Z13" s="33">
        <f>IF(Z$8="C",Datos!W12,0)</f>
        <v>0</v>
      </c>
      <c r="AA13" s="26" t="str">
        <f>Datos!C12</f>
        <v>P3</v>
      </c>
    </row>
    <row r="14" spans="2:27" ht="9.75" hidden="1" customHeight="1" x14ac:dyDescent="0.2">
      <c r="B14" s="27"/>
      <c r="C14" s="27"/>
      <c r="D14" s="27"/>
      <c r="E14" s="31" t="str">
        <f>Datos!C13</f>
        <v>P4</v>
      </c>
      <c r="F14" s="32">
        <f t="shared" si="2"/>
        <v>5</v>
      </c>
      <c r="G14" s="31">
        <f>IF(G$8="C",Datos!D13,0)</f>
        <v>0</v>
      </c>
      <c r="H14" s="31">
        <f>IF(H$8="C",Datos!E13,0)</f>
        <v>0</v>
      </c>
      <c r="I14" s="31">
        <f>IF(I$8="C",Datos!F13,0)</f>
        <v>1</v>
      </c>
      <c r="J14" s="31">
        <f>IF(J$8="C",Datos!G13,0)</f>
        <v>0</v>
      </c>
      <c r="K14" s="31">
        <f>IF(K$8="C",Datos!H13,0)</f>
        <v>0</v>
      </c>
      <c r="L14" s="31">
        <f>IF(L$8="C",Datos!I13,0)</f>
        <v>0</v>
      </c>
      <c r="M14" s="31">
        <f>IF(M$8="C",Datos!J13,0)</f>
        <v>1</v>
      </c>
      <c r="N14" s="31">
        <f>IF(N$8="C",Datos!K13,0)</f>
        <v>0</v>
      </c>
      <c r="O14" s="31">
        <f>IF(O$8="C",Datos!L13,0)</f>
        <v>1</v>
      </c>
      <c r="P14" s="31">
        <f>IF(P$8="C",Datos!M13,0)</f>
        <v>0</v>
      </c>
      <c r="Q14" s="31">
        <f>IF(Q$8="C",Datos!N13,0)</f>
        <v>1</v>
      </c>
      <c r="R14" s="31">
        <f>IF(R$8="C",Datos!O13,0)</f>
        <v>0</v>
      </c>
      <c r="S14" s="31">
        <f>IF(S$8="C",Datos!P13,0)</f>
        <v>0</v>
      </c>
      <c r="T14" s="31">
        <f>IF(T$8="C",Datos!Q13,0)</f>
        <v>1</v>
      </c>
      <c r="U14" s="31">
        <f>IF(U$8="C",Datos!R13,0)</f>
        <v>0</v>
      </c>
      <c r="V14" s="31">
        <f>IF(V$8="C",Datos!S13,0)</f>
        <v>0</v>
      </c>
      <c r="W14" s="31">
        <f>IF(W$8="C",Datos!T13,0)</f>
        <v>0</v>
      </c>
      <c r="X14" s="31">
        <f>IF(X$8="C",Datos!U13,0)</f>
        <v>0</v>
      </c>
      <c r="Y14" s="31">
        <f>IF(Y$8="C",Datos!V13,0)</f>
        <v>0</v>
      </c>
      <c r="Z14" s="33">
        <f>IF(Z$8="C",Datos!W13,0)</f>
        <v>0</v>
      </c>
      <c r="AA14" s="26" t="str">
        <f>Datos!C13</f>
        <v>P4</v>
      </c>
    </row>
    <row r="15" spans="2:27" ht="9.75" hidden="1" customHeight="1" x14ac:dyDescent="0.2">
      <c r="B15" s="27"/>
      <c r="C15" s="27"/>
      <c r="D15" s="27"/>
      <c r="E15" s="31" t="str">
        <f>Datos!C14</f>
        <v>P5</v>
      </c>
      <c r="F15" s="32">
        <f t="shared" si="2"/>
        <v>4</v>
      </c>
      <c r="G15" s="31">
        <f>IF(G$8="C",Datos!D14,0)</f>
        <v>1</v>
      </c>
      <c r="H15" s="31">
        <f>IF(H$8="C",Datos!E14,0)</f>
        <v>0</v>
      </c>
      <c r="I15" s="31">
        <f>IF(I$8="C",Datos!F14,0)</f>
        <v>0</v>
      </c>
      <c r="J15" s="31">
        <f>IF(J$8="C",Datos!G14,0)</f>
        <v>1</v>
      </c>
      <c r="K15" s="31">
        <f>IF(K$8="C",Datos!H14,0)</f>
        <v>0</v>
      </c>
      <c r="L15" s="31">
        <f>IF(L$8="C",Datos!I14,0)</f>
        <v>1</v>
      </c>
      <c r="M15" s="31">
        <f>IF(M$8="C",Datos!J14,0)</f>
        <v>0</v>
      </c>
      <c r="N15" s="31">
        <f>IF(N$8="C",Datos!K14,0)</f>
        <v>0</v>
      </c>
      <c r="O15" s="31">
        <f>IF(O$8="C",Datos!L14,0)</f>
        <v>0</v>
      </c>
      <c r="P15" s="31">
        <f>IF(P$8="C",Datos!M14,0)</f>
        <v>1</v>
      </c>
      <c r="Q15" s="31">
        <f>IF(Q$8="C",Datos!N14,0)</f>
        <v>0</v>
      </c>
      <c r="R15" s="31">
        <f>IF(R$8="C",Datos!O14,0)</f>
        <v>0</v>
      </c>
      <c r="S15" s="31">
        <f>IF(S$8="C",Datos!P14,0)</f>
        <v>0</v>
      </c>
      <c r="T15" s="31">
        <f>IF(T$8="C",Datos!Q14,0)</f>
        <v>0</v>
      </c>
      <c r="U15" s="31">
        <f>IF(U$8="C",Datos!R14,0)</f>
        <v>0</v>
      </c>
      <c r="V15" s="31">
        <f>IF(V$8="C",Datos!S14,0)</f>
        <v>0</v>
      </c>
      <c r="W15" s="31">
        <f>IF(W$8="C",Datos!T14,0)</f>
        <v>0</v>
      </c>
      <c r="X15" s="31">
        <f>IF(X$8="C",Datos!U14,0)</f>
        <v>0</v>
      </c>
      <c r="Y15" s="31">
        <f>IF(Y$8="C",Datos!V14,0)</f>
        <v>0</v>
      </c>
      <c r="Z15" s="33">
        <f>IF(Z$8="C",Datos!W14,0)</f>
        <v>0</v>
      </c>
      <c r="AA15" s="26" t="str">
        <f>Datos!C14</f>
        <v>P5</v>
      </c>
    </row>
    <row r="16" spans="2:27" ht="9.75" hidden="1" customHeight="1" x14ac:dyDescent="0.2">
      <c r="B16" s="27"/>
      <c r="C16" s="27"/>
      <c r="D16" s="27"/>
      <c r="E16" s="31" t="str">
        <f>Datos!C15</f>
        <v>P6</v>
      </c>
      <c r="F16" s="32">
        <f t="shared" si="2"/>
        <v>4</v>
      </c>
      <c r="G16" s="31">
        <f>IF(G$8="C",Datos!D15,0)</f>
        <v>1</v>
      </c>
      <c r="H16" s="31">
        <f>IF(H$8="C",Datos!E15,0)</f>
        <v>0</v>
      </c>
      <c r="I16" s="31">
        <f>IF(I$8="C",Datos!F15,0)</f>
        <v>0</v>
      </c>
      <c r="J16" s="31">
        <f>IF(J$8="C",Datos!G15,0)</f>
        <v>1</v>
      </c>
      <c r="K16" s="31">
        <f>IF(K$8="C",Datos!H15,0)</f>
        <v>0</v>
      </c>
      <c r="L16" s="31">
        <f>IF(L$8="C",Datos!I15,0)</f>
        <v>1</v>
      </c>
      <c r="M16" s="31">
        <f>IF(M$8="C",Datos!J15,0)</f>
        <v>0</v>
      </c>
      <c r="N16" s="31">
        <f>IF(N$8="C",Datos!K15,0)</f>
        <v>0</v>
      </c>
      <c r="O16" s="31">
        <f>IF(O$8="C",Datos!L15,0)</f>
        <v>0</v>
      </c>
      <c r="P16" s="31">
        <f>IF(P$8="C",Datos!M15,0)</f>
        <v>1</v>
      </c>
      <c r="Q16" s="31">
        <f>IF(Q$8="C",Datos!N15,0)</f>
        <v>0</v>
      </c>
      <c r="R16" s="31">
        <f>IF(R$8="C",Datos!O15,0)</f>
        <v>0</v>
      </c>
      <c r="S16" s="31">
        <f>IF(S$8="C",Datos!P15,0)</f>
        <v>0</v>
      </c>
      <c r="T16" s="31">
        <f>IF(T$8="C",Datos!Q15,0)</f>
        <v>0</v>
      </c>
      <c r="U16" s="31">
        <f>IF(U$8="C",Datos!R15,0)</f>
        <v>0</v>
      </c>
      <c r="V16" s="31">
        <f>IF(V$8="C",Datos!S15,0)</f>
        <v>0</v>
      </c>
      <c r="W16" s="31">
        <f>IF(W$8="C",Datos!T15,0)</f>
        <v>0</v>
      </c>
      <c r="X16" s="31">
        <f>IF(X$8="C",Datos!U15,0)</f>
        <v>0</v>
      </c>
      <c r="Y16" s="31">
        <f>IF(Y$8="C",Datos!V15,0)</f>
        <v>0</v>
      </c>
      <c r="Z16" s="33">
        <f>IF(Z$8="C",Datos!W15,0)</f>
        <v>0</v>
      </c>
      <c r="AA16" s="26" t="str">
        <f>Datos!C15</f>
        <v>P6</v>
      </c>
    </row>
    <row r="17" spans="2:27" ht="9.75" hidden="1" customHeight="1" x14ac:dyDescent="0.2">
      <c r="B17" s="27"/>
      <c r="C17" s="27"/>
      <c r="D17" s="27"/>
      <c r="E17" s="31" t="str">
        <f>Datos!C16</f>
        <v>P7</v>
      </c>
      <c r="F17" s="32">
        <f t="shared" si="2"/>
        <v>2</v>
      </c>
      <c r="G17" s="31">
        <f>IF(G$8="C",Datos!D16,0)</f>
        <v>0</v>
      </c>
      <c r="H17" s="31">
        <f>IF(H$8="C",Datos!E16,0)</f>
        <v>1</v>
      </c>
      <c r="I17" s="31">
        <f>IF(I$8="C",Datos!F16,0)</f>
        <v>0</v>
      </c>
      <c r="J17" s="31">
        <f>IF(J$8="C",Datos!G16,0)</f>
        <v>0</v>
      </c>
      <c r="K17" s="31">
        <f>IF(K$8="C",Datos!H16,0)</f>
        <v>0</v>
      </c>
      <c r="L17" s="31">
        <f>IF(L$8="C",Datos!I16,0)</f>
        <v>0</v>
      </c>
      <c r="M17" s="31">
        <f>IF(M$8="C",Datos!J16,0)</f>
        <v>0</v>
      </c>
      <c r="N17" s="31">
        <f>IF(N$8="C",Datos!K16,0)</f>
        <v>0</v>
      </c>
      <c r="O17" s="31">
        <f>IF(O$8="C",Datos!L16,0)</f>
        <v>0</v>
      </c>
      <c r="P17" s="31">
        <f>IF(P$8="C",Datos!M16,0)</f>
        <v>0</v>
      </c>
      <c r="Q17" s="31">
        <f>IF(Q$8="C",Datos!N16,0)</f>
        <v>0</v>
      </c>
      <c r="R17" s="31">
        <f>IF(R$8="C",Datos!O16,0)</f>
        <v>0</v>
      </c>
      <c r="S17" s="31">
        <f>IF(S$8="C",Datos!P16,0)</f>
        <v>0</v>
      </c>
      <c r="T17" s="31">
        <f>IF(T$8="C",Datos!Q16,0)</f>
        <v>0</v>
      </c>
      <c r="U17" s="31">
        <f>IF(U$8="C",Datos!R16,0)</f>
        <v>1</v>
      </c>
      <c r="V17" s="31">
        <f>IF(V$8="C",Datos!S16,0)</f>
        <v>0</v>
      </c>
      <c r="W17" s="31">
        <f>IF(W$8="C",Datos!T16,0)</f>
        <v>0</v>
      </c>
      <c r="X17" s="31">
        <f>IF(X$8="C",Datos!U16,0)</f>
        <v>0</v>
      </c>
      <c r="Y17" s="31">
        <f>IF(Y$8="C",Datos!V16,0)</f>
        <v>0</v>
      </c>
      <c r="Z17" s="33">
        <f>IF(Z$8="C",Datos!W16,0)</f>
        <v>0</v>
      </c>
      <c r="AA17" s="26" t="str">
        <f>Datos!C16</f>
        <v>P7</v>
      </c>
    </row>
    <row r="18" spans="2:27" ht="9.75" hidden="1" customHeight="1" x14ac:dyDescent="0.2">
      <c r="B18" s="27"/>
      <c r="C18" s="27"/>
      <c r="D18" s="27"/>
      <c r="E18" s="31" t="str">
        <f>Datos!C17</f>
        <v>P8</v>
      </c>
      <c r="F18" s="32">
        <f t="shared" si="2"/>
        <v>3</v>
      </c>
      <c r="G18" s="31">
        <f>IF(G$8="C",Datos!D17,0)</f>
        <v>1</v>
      </c>
      <c r="H18" s="31">
        <f>IF(H$8="C",Datos!E17,0)</f>
        <v>0</v>
      </c>
      <c r="I18" s="31">
        <f>IF(I$8="C",Datos!F17,0)</f>
        <v>0</v>
      </c>
      <c r="J18" s="31">
        <f>IF(J$8="C",Datos!G17,0)</f>
        <v>1</v>
      </c>
      <c r="K18" s="31">
        <f>IF(K$8="C",Datos!H17,0)</f>
        <v>0</v>
      </c>
      <c r="L18" s="31">
        <f>IF(L$8="C",Datos!I17,0)</f>
        <v>0</v>
      </c>
      <c r="M18" s="31">
        <f>IF(M$8="C",Datos!J17,0)</f>
        <v>0</v>
      </c>
      <c r="N18" s="31">
        <f>IF(N$8="C",Datos!K17,0)</f>
        <v>0</v>
      </c>
      <c r="O18" s="31">
        <f>IF(O$8="C",Datos!L17,0)</f>
        <v>0</v>
      </c>
      <c r="P18" s="31">
        <f>IF(P$8="C",Datos!M17,0)</f>
        <v>1</v>
      </c>
      <c r="Q18" s="31">
        <f>IF(Q$8="C",Datos!N17,0)</f>
        <v>0</v>
      </c>
      <c r="R18" s="31">
        <f>IF(R$8="C",Datos!O17,0)</f>
        <v>0</v>
      </c>
      <c r="S18" s="31">
        <f>IF(S$8="C",Datos!P17,0)</f>
        <v>0</v>
      </c>
      <c r="T18" s="31">
        <f>IF(T$8="C",Datos!Q17,0)</f>
        <v>0</v>
      </c>
      <c r="U18" s="31">
        <f>IF(U$8="C",Datos!R17,0)</f>
        <v>0</v>
      </c>
      <c r="V18" s="31">
        <f>IF(V$8="C",Datos!S17,0)</f>
        <v>0</v>
      </c>
      <c r="W18" s="31">
        <f>IF(W$8="C",Datos!T17,0)</f>
        <v>0</v>
      </c>
      <c r="X18" s="31">
        <f>IF(X$8="C",Datos!U17,0)</f>
        <v>0</v>
      </c>
      <c r="Y18" s="31">
        <f>IF(Y$8="C",Datos!V17,0)</f>
        <v>0</v>
      </c>
      <c r="Z18" s="33">
        <f>IF(Z$8="C",Datos!W17,0)</f>
        <v>0</v>
      </c>
      <c r="AA18" s="26" t="str">
        <f>Datos!C17</f>
        <v>P8</v>
      </c>
    </row>
    <row r="19" spans="2:27" ht="9.75" hidden="1" customHeight="1" x14ac:dyDescent="0.2">
      <c r="B19" s="27"/>
      <c r="C19" s="27"/>
      <c r="D19" s="27"/>
      <c r="E19" s="31" t="str">
        <f>Datos!C18</f>
        <v>P9</v>
      </c>
      <c r="F19" s="32">
        <f t="shared" si="2"/>
        <v>1</v>
      </c>
      <c r="G19" s="31">
        <f>IF(G$8="C",Datos!D18,0)</f>
        <v>0</v>
      </c>
      <c r="H19" s="31">
        <f>IF(H$8="C",Datos!E18,0)</f>
        <v>0</v>
      </c>
      <c r="I19" s="31">
        <f>IF(I$8="C",Datos!F18,0)</f>
        <v>0</v>
      </c>
      <c r="J19" s="31">
        <f>IF(J$8="C",Datos!G18,0)</f>
        <v>0</v>
      </c>
      <c r="K19" s="31">
        <f>IF(K$8="C",Datos!H18,0)</f>
        <v>0</v>
      </c>
      <c r="L19" s="31">
        <f>IF(L$8="C",Datos!I18,0)</f>
        <v>0</v>
      </c>
      <c r="M19" s="31">
        <f>IF(M$8="C",Datos!J18,0)</f>
        <v>1</v>
      </c>
      <c r="N19" s="31">
        <f>IF(N$8="C",Datos!K18,0)</f>
        <v>0</v>
      </c>
      <c r="O19" s="31">
        <f>IF(O$8="C",Datos!L18,0)</f>
        <v>0</v>
      </c>
      <c r="P19" s="31">
        <f>IF(P$8="C",Datos!M18,0)</f>
        <v>0</v>
      </c>
      <c r="Q19" s="31">
        <f>IF(Q$8="C",Datos!N18,0)</f>
        <v>0</v>
      </c>
      <c r="R19" s="31">
        <f>IF(R$8="C",Datos!O18,0)</f>
        <v>0</v>
      </c>
      <c r="S19" s="31">
        <f>IF(S$8="C",Datos!P18,0)</f>
        <v>0</v>
      </c>
      <c r="T19" s="31">
        <f>IF(T$8="C",Datos!Q18,0)</f>
        <v>0</v>
      </c>
      <c r="U19" s="31">
        <f>IF(U$8="C",Datos!R18,0)</f>
        <v>0</v>
      </c>
      <c r="V19" s="31">
        <f>IF(V$8="C",Datos!S18,0)</f>
        <v>0</v>
      </c>
      <c r="W19" s="31">
        <f>IF(W$8="C",Datos!T18,0)</f>
        <v>0</v>
      </c>
      <c r="X19" s="31">
        <f>IF(X$8="C",Datos!U18,0)</f>
        <v>0</v>
      </c>
      <c r="Y19" s="31">
        <f>IF(Y$8="C",Datos!V18,0)</f>
        <v>0</v>
      </c>
      <c r="Z19" s="33">
        <f>IF(Z$8="C",Datos!W18,0)</f>
        <v>0</v>
      </c>
      <c r="AA19" s="26" t="str">
        <f>Datos!C18</f>
        <v>P9</v>
      </c>
    </row>
    <row r="20" spans="2:27" ht="9.75" hidden="1" customHeight="1" x14ac:dyDescent="0.2">
      <c r="B20" s="27"/>
      <c r="C20" s="27"/>
      <c r="D20" s="27"/>
      <c r="E20" s="31" t="str">
        <f>Datos!C19</f>
        <v>P10</v>
      </c>
      <c r="F20" s="32">
        <f t="shared" si="2"/>
        <v>2</v>
      </c>
      <c r="G20" s="31">
        <f>IF(G$8="C",Datos!D19,0)</f>
        <v>0</v>
      </c>
      <c r="H20" s="31">
        <f>IF(H$8="C",Datos!E19,0)</f>
        <v>0</v>
      </c>
      <c r="I20" s="31">
        <f>IF(I$8="C",Datos!F19,0)</f>
        <v>0</v>
      </c>
      <c r="J20" s="31">
        <f>IF(J$8="C",Datos!G19,0)</f>
        <v>0</v>
      </c>
      <c r="K20" s="31">
        <f>IF(K$8="C",Datos!H19,0)</f>
        <v>0</v>
      </c>
      <c r="L20" s="31">
        <f>IF(L$8="C",Datos!I19,0)</f>
        <v>0</v>
      </c>
      <c r="M20" s="31">
        <f>IF(M$8="C",Datos!J19,0)</f>
        <v>0</v>
      </c>
      <c r="N20" s="31">
        <f>IF(N$8="C",Datos!K19,0)</f>
        <v>0</v>
      </c>
      <c r="O20" s="31">
        <f>IF(O$8="C",Datos!L19,0)</f>
        <v>1</v>
      </c>
      <c r="P20" s="31">
        <f>IF(P$8="C",Datos!M19,0)</f>
        <v>0</v>
      </c>
      <c r="Q20" s="31">
        <f>IF(Q$8="C",Datos!N19,0)</f>
        <v>0</v>
      </c>
      <c r="R20" s="31">
        <f>IF(R$8="C",Datos!O19,0)</f>
        <v>0</v>
      </c>
      <c r="S20" s="31">
        <f>IF(S$8="C",Datos!P19,0)</f>
        <v>0</v>
      </c>
      <c r="T20" s="31">
        <f>IF(T$8="C",Datos!Q19,0)</f>
        <v>1</v>
      </c>
      <c r="U20" s="31">
        <f>IF(U$8="C",Datos!R19,0)</f>
        <v>0</v>
      </c>
      <c r="V20" s="31">
        <f>IF(V$8="C",Datos!S19,0)</f>
        <v>0</v>
      </c>
      <c r="W20" s="31">
        <f>IF(W$8="C",Datos!T19,0)</f>
        <v>0</v>
      </c>
      <c r="X20" s="31">
        <f>IF(X$8="C",Datos!U19,0)</f>
        <v>0</v>
      </c>
      <c r="Y20" s="31">
        <f>IF(Y$8="C",Datos!V19,0)</f>
        <v>0</v>
      </c>
      <c r="Z20" s="33">
        <f>IF(Z$8="C",Datos!W19,0)</f>
        <v>0</v>
      </c>
      <c r="AA20" s="26" t="str">
        <f>Datos!C19</f>
        <v>P10</v>
      </c>
    </row>
    <row r="21" spans="2:27" ht="9.75" hidden="1" customHeight="1" x14ac:dyDescent="0.2">
      <c r="B21" s="27"/>
      <c r="C21" s="27"/>
      <c r="D21" s="27"/>
      <c r="E21" s="31" t="str">
        <f>Datos!C20</f>
        <v>P11</v>
      </c>
      <c r="F21" s="32">
        <f t="shared" si="2"/>
        <v>4</v>
      </c>
      <c r="G21" s="31">
        <f>IF(G$8="C",Datos!D20,0)</f>
        <v>0</v>
      </c>
      <c r="H21" s="31">
        <f>IF(H$8="C",Datos!E20,0)</f>
        <v>1</v>
      </c>
      <c r="I21" s="31">
        <f>IF(I$8="C",Datos!F20,0)</f>
        <v>0</v>
      </c>
      <c r="J21" s="31">
        <f>IF(J$8="C",Datos!G20,0)</f>
        <v>0</v>
      </c>
      <c r="K21" s="31">
        <f>IF(K$8="C",Datos!H20,0)</f>
        <v>1</v>
      </c>
      <c r="L21" s="31">
        <f>IF(L$8="C",Datos!I20,0)</f>
        <v>0</v>
      </c>
      <c r="M21" s="31">
        <f>IF(M$8="C",Datos!J20,0)</f>
        <v>1</v>
      </c>
      <c r="N21" s="31">
        <f>IF(N$8="C",Datos!K20,0)</f>
        <v>0</v>
      </c>
      <c r="O21" s="31">
        <f>IF(O$8="C",Datos!L20,0)</f>
        <v>0</v>
      </c>
      <c r="P21" s="31">
        <f>IF(P$8="C",Datos!M20,0)</f>
        <v>0</v>
      </c>
      <c r="Q21" s="31">
        <f>IF(Q$8="C",Datos!N20,0)</f>
        <v>0</v>
      </c>
      <c r="R21" s="31">
        <f>IF(R$8="C",Datos!O20,0)</f>
        <v>0</v>
      </c>
      <c r="S21" s="31">
        <f>IF(S$8="C",Datos!P20,0)</f>
        <v>0</v>
      </c>
      <c r="T21" s="31">
        <f>IF(T$8="C",Datos!Q20,0)</f>
        <v>0</v>
      </c>
      <c r="U21" s="31">
        <f>IF(U$8="C",Datos!R20,0)</f>
        <v>1</v>
      </c>
      <c r="V21" s="31">
        <f>IF(V$8="C",Datos!S20,0)</f>
        <v>0</v>
      </c>
      <c r="W21" s="31">
        <f>IF(W$8="C",Datos!T20,0)</f>
        <v>0</v>
      </c>
      <c r="X21" s="31">
        <f>IF(X$8="C",Datos!U20,0)</f>
        <v>0</v>
      </c>
      <c r="Y21" s="31">
        <f>IF(Y$8="C",Datos!V20,0)</f>
        <v>0</v>
      </c>
      <c r="Z21" s="33">
        <f>IF(Z$8="C",Datos!W20,0)</f>
        <v>0</v>
      </c>
      <c r="AA21" s="26" t="str">
        <f>Datos!C20</f>
        <v>P11</v>
      </c>
    </row>
    <row r="22" spans="2:27" ht="9.75" hidden="1" customHeight="1" x14ac:dyDescent="0.2">
      <c r="B22" s="27"/>
      <c r="C22" s="27"/>
      <c r="D22" s="27"/>
      <c r="E22" s="31" t="str">
        <f>Datos!C21</f>
        <v>P12</v>
      </c>
      <c r="F22" s="32">
        <f t="shared" si="2"/>
        <v>3</v>
      </c>
      <c r="G22" s="31">
        <f>IF(G$8="C",Datos!D21,0)</f>
        <v>0</v>
      </c>
      <c r="H22" s="31">
        <f>IF(H$8="C",Datos!E21,0)</f>
        <v>1</v>
      </c>
      <c r="I22" s="31">
        <f>IF(I$8="C",Datos!F21,0)</f>
        <v>0</v>
      </c>
      <c r="J22" s="31">
        <f>IF(J$8="C",Datos!G21,0)</f>
        <v>0</v>
      </c>
      <c r="K22" s="31">
        <f>IF(K$8="C",Datos!H21,0)</f>
        <v>1</v>
      </c>
      <c r="L22" s="31">
        <f>IF(L$8="C",Datos!I21,0)</f>
        <v>0</v>
      </c>
      <c r="M22" s="31">
        <f>IF(M$8="C",Datos!J21,0)</f>
        <v>0</v>
      </c>
      <c r="N22" s="31">
        <f>IF(N$8="C",Datos!K21,0)</f>
        <v>0</v>
      </c>
      <c r="O22" s="31">
        <f>IF(O$8="C",Datos!L21,0)</f>
        <v>0</v>
      </c>
      <c r="P22" s="31">
        <f>IF(P$8="C",Datos!M21,0)</f>
        <v>0</v>
      </c>
      <c r="Q22" s="31">
        <f>IF(Q$8="C",Datos!N21,0)</f>
        <v>0</v>
      </c>
      <c r="R22" s="31">
        <f>IF(R$8="C",Datos!O21,0)</f>
        <v>0</v>
      </c>
      <c r="S22" s="31">
        <f>IF(S$8="C",Datos!P21,0)</f>
        <v>0</v>
      </c>
      <c r="T22" s="31">
        <f>IF(T$8="C",Datos!Q21,0)</f>
        <v>0</v>
      </c>
      <c r="U22" s="31">
        <f>IF(U$8="C",Datos!R21,0)</f>
        <v>1</v>
      </c>
      <c r="V22" s="31">
        <f>IF(V$8="C",Datos!S21,0)</f>
        <v>0</v>
      </c>
      <c r="W22" s="31">
        <f>IF(W$8="C",Datos!T21,0)</f>
        <v>0</v>
      </c>
      <c r="X22" s="31">
        <f>IF(X$8="C",Datos!U21,0)</f>
        <v>0</v>
      </c>
      <c r="Y22" s="31">
        <f>IF(Y$8="C",Datos!V21,0)</f>
        <v>0</v>
      </c>
      <c r="Z22" s="33">
        <f>IF(Z$8="C",Datos!W21,0)</f>
        <v>0</v>
      </c>
      <c r="AA22" s="26" t="str">
        <f>Datos!C21</f>
        <v>P12</v>
      </c>
    </row>
    <row r="23" spans="2:27" ht="9.75" hidden="1" customHeight="1" x14ac:dyDescent="0.2">
      <c r="B23" s="27"/>
      <c r="C23" s="27"/>
      <c r="D23" s="27"/>
      <c r="E23" s="31" t="str">
        <f>Datos!C22</f>
        <v>P13</v>
      </c>
      <c r="F23" s="32">
        <f t="shared" si="2"/>
        <v>6</v>
      </c>
      <c r="G23" s="31">
        <f>IF(G$8="C",Datos!D22,0)</f>
        <v>0</v>
      </c>
      <c r="H23" s="31">
        <f>IF(H$8="C",Datos!E22,0)</f>
        <v>0</v>
      </c>
      <c r="I23" s="31">
        <f>IF(I$8="C",Datos!F22,0)</f>
        <v>1</v>
      </c>
      <c r="J23" s="31">
        <f>IF(J$8="C",Datos!G22,0)</f>
        <v>1</v>
      </c>
      <c r="K23" s="31">
        <f>IF(K$8="C",Datos!H22,0)</f>
        <v>1</v>
      </c>
      <c r="L23" s="31">
        <f>IF(L$8="C",Datos!I22,0)</f>
        <v>0</v>
      </c>
      <c r="M23" s="31">
        <f>IF(M$8="C",Datos!J22,0)</f>
        <v>1</v>
      </c>
      <c r="N23" s="31">
        <f>IF(N$8="C",Datos!K22,0)</f>
        <v>1</v>
      </c>
      <c r="O23" s="31">
        <f>IF(O$8="C",Datos!L22,0)</f>
        <v>0</v>
      </c>
      <c r="P23" s="31">
        <f>IF(P$8="C",Datos!M22,0)</f>
        <v>0</v>
      </c>
      <c r="Q23" s="31">
        <f>IF(Q$8="C",Datos!N22,0)</f>
        <v>0</v>
      </c>
      <c r="R23" s="31">
        <f>IF(R$8="C",Datos!O22,0)</f>
        <v>1</v>
      </c>
      <c r="S23" s="31">
        <f>IF(S$8="C",Datos!P22,0)</f>
        <v>0</v>
      </c>
      <c r="T23" s="31">
        <f>IF(T$8="C",Datos!Q22,0)</f>
        <v>0</v>
      </c>
      <c r="U23" s="31">
        <f>IF(U$8="C",Datos!R22,0)</f>
        <v>0</v>
      </c>
      <c r="V23" s="31">
        <f>IF(V$8="C",Datos!S22,0)</f>
        <v>0</v>
      </c>
      <c r="W23" s="31">
        <f>IF(W$8="C",Datos!T22,0)</f>
        <v>0</v>
      </c>
      <c r="X23" s="31">
        <f>IF(X$8="C",Datos!U22,0)</f>
        <v>0</v>
      </c>
      <c r="Y23" s="31">
        <f>IF(Y$8="C",Datos!V22,0)</f>
        <v>0</v>
      </c>
      <c r="Z23" s="33">
        <f>IF(Z$8="C",Datos!W22,0)</f>
        <v>0</v>
      </c>
      <c r="AA23" s="26" t="str">
        <f>Datos!C22</f>
        <v>P13</v>
      </c>
    </row>
    <row r="24" spans="2:27" ht="9.75" hidden="1" customHeight="1" x14ac:dyDescent="0.2">
      <c r="B24" s="27"/>
      <c r="C24" s="27"/>
      <c r="D24" s="27"/>
      <c r="E24" s="31" t="str">
        <f>Datos!C23</f>
        <v>P14</v>
      </c>
      <c r="F24" s="32">
        <f t="shared" si="2"/>
        <v>3</v>
      </c>
      <c r="G24" s="31">
        <f>IF(G$8="C",Datos!D23,0)</f>
        <v>0</v>
      </c>
      <c r="H24" s="31">
        <f>IF(H$8="C",Datos!E23,0)</f>
        <v>0</v>
      </c>
      <c r="I24" s="31">
        <f>IF(I$8="C",Datos!F23,0)</f>
        <v>0</v>
      </c>
      <c r="J24" s="31">
        <f>IF(J$8="C",Datos!G23,0)</f>
        <v>1</v>
      </c>
      <c r="K24" s="31">
        <f>IF(K$8="C",Datos!H23,0)</f>
        <v>0</v>
      </c>
      <c r="L24" s="31">
        <f>IF(L$8="C",Datos!I23,0)</f>
        <v>1</v>
      </c>
      <c r="M24" s="31">
        <f>IF(M$8="C",Datos!J23,0)</f>
        <v>0</v>
      </c>
      <c r="N24" s="31">
        <f>IF(N$8="C",Datos!K23,0)</f>
        <v>0</v>
      </c>
      <c r="O24" s="31">
        <f>IF(O$8="C",Datos!L23,0)</f>
        <v>0</v>
      </c>
      <c r="P24" s="31">
        <f>IF(P$8="C",Datos!M23,0)</f>
        <v>1</v>
      </c>
      <c r="Q24" s="31">
        <f>IF(Q$8="C",Datos!N23,0)</f>
        <v>0</v>
      </c>
      <c r="R24" s="31">
        <f>IF(R$8="C",Datos!O23,0)</f>
        <v>0</v>
      </c>
      <c r="S24" s="31">
        <f>IF(S$8="C",Datos!P23,0)</f>
        <v>0</v>
      </c>
      <c r="T24" s="31">
        <f>IF(T$8="C",Datos!Q23,0)</f>
        <v>0</v>
      </c>
      <c r="U24" s="31">
        <f>IF(U$8="C",Datos!R23,0)</f>
        <v>0</v>
      </c>
      <c r="V24" s="31">
        <f>IF(V$8="C",Datos!S23,0)</f>
        <v>0</v>
      </c>
      <c r="W24" s="31">
        <f>IF(W$8="C",Datos!T23,0)</f>
        <v>0</v>
      </c>
      <c r="X24" s="31">
        <f>IF(X$8="C",Datos!U23,0)</f>
        <v>0</v>
      </c>
      <c r="Y24" s="31">
        <f>IF(Y$8="C",Datos!V23,0)</f>
        <v>0</v>
      </c>
      <c r="Z24" s="33">
        <f>IF(Z$8="C",Datos!W23,0)</f>
        <v>0</v>
      </c>
      <c r="AA24" s="26" t="str">
        <f>Datos!C23</f>
        <v>P14</v>
      </c>
    </row>
    <row r="25" spans="2:27" ht="9.75" hidden="1" customHeight="1" x14ac:dyDescent="0.2">
      <c r="B25" s="27"/>
      <c r="C25" s="27"/>
      <c r="D25" s="27"/>
      <c r="E25" s="31" t="str">
        <f>Datos!C24</f>
        <v>P15</v>
      </c>
      <c r="F25" s="32">
        <f t="shared" si="2"/>
        <v>4</v>
      </c>
      <c r="G25" s="31">
        <f>IF(G$8="C",Datos!D24,0)</f>
        <v>0</v>
      </c>
      <c r="H25" s="31">
        <f>IF(H$8="C",Datos!E24,0)</f>
        <v>0</v>
      </c>
      <c r="I25" s="31">
        <f>IF(I$8="C",Datos!F24,0)</f>
        <v>1</v>
      </c>
      <c r="J25" s="31">
        <f>IF(J$8="C",Datos!G24,0)</f>
        <v>0</v>
      </c>
      <c r="K25" s="31">
        <f>IF(K$8="C",Datos!H24,0)</f>
        <v>0</v>
      </c>
      <c r="L25" s="31">
        <f>IF(L$8="C",Datos!I24,0)</f>
        <v>0</v>
      </c>
      <c r="M25" s="31">
        <f>IF(M$8="C",Datos!J24,0)</f>
        <v>0</v>
      </c>
      <c r="N25" s="31">
        <f>IF(N$8="C",Datos!K24,0)</f>
        <v>1</v>
      </c>
      <c r="O25" s="31">
        <f>IF(O$8="C",Datos!L24,0)</f>
        <v>0</v>
      </c>
      <c r="P25" s="31">
        <f>IF(P$8="C",Datos!M24,0)</f>
        <v>0</v>
      </c>
      <c r="Q25" s="31">
        <f>IF(Q$8="C",Datos!N24,0)</f>
        <v>1</v>
      </c>
      <c r="R25" s="31">
        <f>IF(R$8="C",Datos!O24,0)</f>
        <v>1</v>
      </c>
      <c r="S25" s="31">
        <f>IF(S$8="C",Datos!P24,0)</f>
        <v>0</v>
      </c>
      <c r="T25" s="31">
        <f>IF(T$8="C",Datos!Q24,0)</f>
        <v>0</v>
      </c>
      <c r="U25" s="31">
        <f>IF(U$8="C",Datos!R24,0)</f>
        <v>0</v>
      </c>
      <c r="V25" s="31">
        <f>IF(V$8="C",Datos!S24,0)</f>
        <v>0</v>
      </c>
      <c r="W25" s="31">
        <f>IF(W$8="C",Datos!T24,0)</f>
        <v>0</v>
      </c>
      <c r="X25" s="31">
        <f>IF(X$8="C",Datos!U24,0)</f>
        <v>0</v>
      </c>
      <c r="Y25" s="31">
        <f>IF(Y$8="C",Datos!V24,0)</f>
        <v>0</v>
      </c>
      <c r="Z25" s="33">
        <f>IF(Z$8="C",Datos!W24,0)</f>
        <v>0</v>
      </c>
      <c r="AA25" s="26" t="str">
        <f>Datos!C24</f>
        <v>P15</v>
      </c>
    </row>
    <row r="26" spans="2:27" ht="9.75" hidden="1" customHeight="1" x14ac:dyDescent="0.2">
      <c r="B26" s="27"/>
      <c r="C26" s="27"/>
      <c r="D26" s="27"/>
      <c r="E26" s="31" t="str">
        <f>Datos!C25</f>
        <v>P16</v>
      </c>
      <c r="F26" s="32">
        <f t="shared" si="2"/>
        <v>0</v>
      </c>
      <c r="G26" s="31">
        <f>IF(G$8="C",Datos!D25,0)</f>
        <v>0</v>
      </c>
      <c r="H26" s="31">
        <f>IF(H$8="C",Datos!E25,0)</f>
        <v>0</v>
      </c>
      <c r="I26" s="31">
        <f>IF(I$8="C",Datos!F25,0)</f>
        <v>0</v>
      </c>
      <c r="J26" s="31">
        <f>IF(J$8="C",Datos!G25,0)</f>
        <v>0</v>
      </c>
      <c r="K26" s="31">
        <f>IF(K$8="C",Datos!H25,0)</f>
        <v>0</v>
      </c>
      <c r="L26" s="31">
        <f>IF(L$8="C",Datos!I25,0)</f>
        <v>0</v>
      </c>
      <c r="M26" s="31">
        <f>IF(M$8="C",Datos!J25,0)</f>
        <v>0</v>
      </c>
      <c r="N26" s="31">
        <f>IF(N$8="C",Datos!K25,0)</f>
        <v>0</v>
      </c>
      <c r="O26" s="31">
        <f>IF(O$8="C",Datos!L25,0)</f>
        <v>0</v>
      </c>
      <c r="P26" s="31">
        <f>IF(P$8="C",Datos!M25,0)</f>
        <v>0</v>
      </c>
      <c r="Q26" s="31">
        <f>IF(Q$8="C",Datos!N25,0)</f>
        <v>0</v>
      </c>
      <c r="R26" s="31">
        <f>IF(R$8="C",Datos!O25,0)</f>
        <v>0</v>
      </c>
      <c r="S26" s="31">
        <f>IF(S$8="C",Datos!P25,0)</f>
        <v>0</v>
      </c>
      <c r="T26" s="31">
        <f>IF(T$8="C",Datos!Q25,0)</f>
        <v>0</v>
      </c>
      <c r="U26" s="31">
        <f>IF(U$8="C",Datos!R25,0)</f>
        <v>0</v>
      </c>
      <c r="V26" s="31">
        <f>IF(V$8="C",Datos!S25,0)</f>
        <v>0</v>
      </c>
      <c r="W26" s="31">
        <f>IF(W$8="C",Datos!T25,0)</f>
        <v>0</v>
      </c>
      <c r="X26" s="31">
        <f>IF(X$8="C",Datos!U25,0)</f>
        <v>0</v>
      </c>
      <c r="Y26" s="31">
        <f>IF(Y$8="C",Datos!V25,0)</f>
        <v>0</v>
      </c>
      <c r="Z26" s="33">
        <f>IF(Z$8="C",Datos!W25,0)</f>
        <v>0</v>
      </c>
      <c r="AA26" s="26" t="str">
        <f>Datos!C25</f>
        <v>P16</v>
      </c>
    </row>
    <row r="27" spans="2:27" ht="9.75" hidden="1" customHeight="1" x14ac:dyDescent="0.2">
      <c r="B27" s="27"/>
      <c r="C27" s="27"/>
      <c r="D27" s="27"/>
      <c r="E27" s="31" t="str">
        <f>Datos!C26</f>
        <v>P17</v>
      </c>
      <c r="F27" s="32">
        <f t="shared" si="2"/>
        <v>0</v>
      </c>
      <c r="G27" s="31">
        <f>IF(G$8="C",Datos!D26,0)</f>
        <v>0</v>
      </c>
      <c r="H27" s="31">
        <f>IF(H$8="C",Datos!E26,0)</f>
        <v>0</v>
      </c>
      <c r="I27" s="31">
        <f>IF(I$8="C",Datos!F26,0)</f>
        <v>0</v>
      </c>
      <c r="J27" s="31">
        <f>IF(J$8="C",Datos!G26,0)</f>
        <v>0</v>
      </c>
      <c r="K27" s="31">
        <f>IF(K$8="C",Datos!H26,0)</f>
        <v>0</v>
      </c>
      <c r="L27" s="31">
        <f>IF(L$8="C",Datos!I26,0)</f>
        <v>0</v>
      </c>
      <c r="M27" s="31">
        <f>IF(M$8="C",Datos!J26,0)</f>
        <v>0</v>
      </c>
      <c r="N27" s="31">
        <f>IF(N$8="C",Datos!K26,0)</f>
        <v>0</v>
      </c>
      <c r="O27" s="31">
        <f>IF(O$8="C",Datos!L26,0)</f>
        <v>0</v>
      </c>
      <c r="P27" s="31">
        <f>IF(P$8="C",Datos!M26,0)</f>
        <v>0</v>
      </c>
      <c r="Q27" s="31">
        <f>IF(Q$8="C",Datos!N26,0)</f>
        <v>0</v>
      </c>
      <c r="R27" s="31">
        <f>IF(R$8="C",Datos!O26,0)</f>
        <v>0</v>
      </c>
      <c r="S27" s="31">
        <f>IF(S$8="C",Datos!P26,0)</f>
        <v>0</v>
      </c>
      <c r="T27" s="31">
        <f>IF(T$8="C",Datos!Q26,0)</f>
        <v>0</v>
      </c>
      <c r="U27" s="31">
        <f>IF(U$8="C",Datos!R26,0)</f>
        <v>0</v>
      </c>
      <c r="V27" s="31">
        <f>IF(V$8="C",Datos!S26,0)</f>
        <v>0</v>
      </c>
      <c r="W27" s="31">
        <f>IF(W$8="C",Datos!T26,0)</f>
        <v>0</v>
      </c>
      <c r="X27" s="31">
        <f>IF(X$8="C",Datos!U26,0)</f>
        <v>0</v>
      </c>
      <c r="Y27" s="31">
        <f>IF(Y$8="C",Datos!V26,0)</f>
        <v>0</v>
      </c>
      <c r="Z27" s="33">
        <f>IF(Z$8="C",Datos!W26,0)</f>
        <v>0</v>
      </c>
      <c r="AA27" s="26" t="str">
        <f>Datos!C26</f>
        <v>P17</v>
      </c>
    </row>
    <row r="28" spans="2:27" ht="9.75" hidden="1" customHeight="1" x14ac:dyDescent="0.2">
      <c r="B28" s="27"/>
      <c r="C28" s="27"/>
      <c r="D28" s="27"/>
      <c r="E28" s="31" t="str">
        <f>Datos!C27</f>
        <v>P18</v>
      </c>
      <c r="F28" s="32">
        <f t="shared" si="2"/>
        <v>0</v>
      </c>
      <c r="G28" s="31">
        <f>IF(G$8="C",Datos!D27,0)</f>
        <v>0</v>
      </c>
      <c r="H28" s="31">
        <f>IF(H$8="C",Datos!E27,0)</f>
        <v>0</v>
      </c>
      <c r="I28" s="31">
        <f>IF(I$8="C",Datos!F27,0)</f>
        <v>0</v>
      </c>
      <c r="J28" s="31">
        <f>IF(J$8="C",Datos!G27,0)</f>
        <v>0</v>
      </c>
      <c r="K28" s="31">
        <f>IF(K$8="C",Datos!H27,0)</f>
        <v>0</v>
      </c>
      <c r="L28" s="31">
        <f>IF(L$8="C",Datos!I27,0)</f>
        <v>0</v>
      </c>
      <c r="M28" s="31">
        <f>IF(M$8="C",Datos!J27,0)</f>
        <v>0</v>
      </c>
      <c r="N28" s="31">
        <f>IF(N$8="C",Datos!K27,0)</f>
        <v>0</v>
      </c>
      <c r="O28" s="31">
        <f>IF(O$8="C",Datos!L27,0)</f>
        <v>0</v>
      </c>
      <c r="P28" s="31">
        <f>IF(P$8="C",Datos!M27,0)</f>
        <v>0</v>
      </c>
      <c r="Q28" s="31">
        <f>IF(Q$8="C",Datos!N27,0)</f>
        <v>0</v>
      </c>
      <c r="R28" s="31">
        <f>IF(R$8="C",Datos!O27,0)</f>
        <v>0</v>
      </c>
      <c r="S28" s="31">
        <f>IF(S$8="C",Datos!P27,0)</f>
        <v>0</v>
      </c>
      <c r="T28" s="31">
        <f>IF(T$8="C",Datos!Q27,0)</f>
        <v>0</v>
      </c>
      <c r="U28" s="31">
        <f>IF(U$8="C",Datos!R27,0)</f>
        <v>0</v>
      </c>
      <c r="V28" s="31">
        <f>IF(V$8="C",Datos!S27,0)</f>
        <v>0</v>
      </c>
      <c r="W28" s="31">
        <f>IF(W$8="C",Datos!T27,0)</f>
        <v>0</v>
      </c>
      <c r="X28" s="31">
        <f>IF(X$8="C",Datos!U27,0)</f>
        <v>0</v>
      </c>
      <c r="Y28" s="31">
        <f>IF(Y$8="C",Datos!V27,0)</f>
        <v>0</v>
      </c>
      <c r="Z28" s="33">
        <f>IF(Z$8="C",Datos!W27,0)</f>
        <v>0</v>
      </c>
      <c r="AA28" s="26" t="str">
        <f>Datos!C27</f>
        <v>P18</v>
      </c>
    </row>
    <row r="29" spans="2:27" ht="9.75" hidden="1" customHeight="1" x14ac:dyDescent="0.2">
      <c r="B29" s="27"/>
      <c r="C29" s="27"/>
      <c r="D29" s="27"/>
      <c r="E29" s="31" t="str">
        <f>Datos!C28</f>
        <v>P19</v>
      </c>
      <c r="F29" s="32">
        <f t="shared" si="2"/>
        <v>0</v>
      </c>
      <c r="G29" s="31">
        <f>IF(G$8="C",Datos!D28,0)</f>
        <v>0</v>
      </c>
      <c r="H29" s="31">
        <f>IF(H$8="C",Datos!E28,0)</f>
        <v>0</v>
      </c>
      <c r="I29" s="31">
        <f>IF(I$8="C",Datos!F28,0)</f>
        <v>0</v>
      </c>
      <c r="J29" s="31">
        <f>IF(J$8="C",Datos!G28,0)</f>
        <v>0</v>
      </c>
      <c r="K29" s="31">
        <f>IF(K$8="C",Datos!H28,0)</f>
        <v>0</v>
      </c>
      <c r="L29" s="31">
        <f>IF(L$8="C",Datos!I28,0)</f>
        <v>0</v>
      </c>
      <c r="M29" s="31">
        <f>IF(M$8="C",Datos!J28,0)</f>
        <v>0</v>
      </c>
      <c r="N29" s="31">
        <f>IF(N$8="C",Datos!K28,0)</f>
        <v>0</v>
      </c>
      <c r="O29" s="31">
        <f>IF(O$8="C",Datos!L28,0)</f>
        <v>0</v>
      </c>
      <c r="P29" s="31">
        <f>IF(P$8="C",Datos!M28,0)</f>
        <v>0</v>
      </c>
      <c r="Q29" s="31">
        <f>IF(Q$8="C",Datos!N28,0)</f>
        <v>0</v>
      </c>
      <c r="R29" s="31">
        <f>IF(R$8="C",Datos!O28,0)</f>
        <v>0</v>
      </c>
      <c r="S29" s="31">
        <f>IF(S$8="C",Datos!P28,0)</f>
        <v>0</v>
      </c>
      <c r="T29" s="31">
        <f>IF(T$8="C",Datos!Q28,0)</f>
        <v>0</v>
      </c>
      <c r="U29" s="31">
        <f>IF(U$8="C",Datos!R28,0)</f>
        <v>0</v>
      </c>
      <c r="V29" s="31">
        <f>IF(V$8="C",Datos!S28,0)</f>
        <v>0</v>
      </c>
      <c r="W29" s="31">
        <f>IF(W$8="C",Datos!T28,0)</f>
        <v>0</v>
      </c>
      <c r="X29" s="31">
        <f>IF(X$8="C",Datos!U28,0)</f>
        <v>0</v>
      </c>
      <c r="Y29" s="31">
        <f>IF(Y$8="C",Datos!V28,0)</f>
        <v>0</v>
      </c>
      <c r="Z29" s="33">
        <f>IF(Z$8="C",Datos!W28,0)</f>
        <v>0</v>
      </c>
      <c r="AA29" s="26" t="str">
        <f>Datos!C28</f>
        <v>P19</v>
      </c>
    </row>
    <row r="30" spans="2:27" ht="9.75" hidden="1" customHeight="1" x14ac:dyDescent="0.2">
      <c r="B30" s="27"/>
      <c r="C30" s="27"/>
      <c r="D30" s="27"/>
      <c r="E30" s="31" t="str">
        <f>Datos!C29</f>
        <v>P20</v>
      </c>
      <c r="F30" s="32">
        <f t="shared" si="2"/>
        <v>0</v>
      </c>
      <c r="G30" s="31">
        <f>IF(G$8="C",Datos!D29,0)</f>
        <v>0</v>
      </c>
      <c r="H30" s="31">
        <f>IF(H$8="C",Datos!E29,0)</f>
        <v>0</v>
      </c>
      <c r="I30" s="31">
        <f>IF(I$8="C",Datos!F29,0)</f>
        <v>0</v>
      </c>
      <c r="J30" s="31">
        <f>IF(J$8="C",Datos!G29,0)</f>
        <v>0</v>
      </c>
      <c r="K30" s="31">
        <f>IF(K$8="C",Datos!H29,0)</f>
        <v>0</v>
      </c>
      <c r="L30" s="31">
        <f>IF(L$8="C",Datos!I29,0)</f>
        <v>0</v>
      </c>
      <c r="M30" s="31">
        <f>IF(M$8="C",Datos!J29,0)</f>
        <v>0</v>
      </c>
      <c r="N30" s="31">
        <f>IF(N$8="C",Datos!K29,0)</f>
        <v>0</v>
      </c>
      <c r="O30" s="31">
        <f>IF(O$8="C",Datos!L29,0)</f>
        <v>0</v>
      </c>
      <c r="P30" s="31">
        <f>IF(P$8="C",Datos!M29,0)</f>
        <v>0</v>
      </c>
      <c r="Q30" s="31">
        <f>IF(Q$8="C",Datos!N29,0)</f>
        <v>0</v>
      </c>
      <c r="R30" s="31">
        <f>IF(R$8="C",Datos!O29,0)</f>
        <v>0</v>
      </c>
      <c r="S30" s="31">
        <f>IF(S$8="C",Datos!P29,0)</f>
        <v>0</v>
      </c>
      <c r="T30" s="31">
        <f>IF(T$8="C",Datos!Q29,0)</f>
        <v>0</v>
      </c>
      <c r="U30" s="31">
        <f>IF(U$8="C",Datos!R29,0)</f>
        <v>0</v>
      </c>
      <c r="V30" s="31">
        <f>IF(V$8="C",Datos!S29,0)</f>
        <v>0</v>
      </c>
      <c r="W30" s="31">
        <f>IF(W$8="C",Datos!T29,0)</f>
        <v>0</v>
      </c>
      <c r="X30" s="31">
        <f>IF(X$8="C",Datos!U29,0)</f>
        <v>0</v>
      </c>
      <c r="Y30" s="31">
        <f>IF(Y$8="C",Datos!V29,0)</f>
        <v>0</v>
      </c>
      <c r="Z30" s="33">
        <f>IF(Z$8="C",Datos!W29,0)</f>
        <v>0</v>
      </c>
      <c r="AA30" s="26" t="str">
        <f>Datos!C29</f>
        <v>P20</v>
      </c>
    </row>
    <row r="31" spans="2:27" ht="9.75" hidden="1" customHeight="1" x14ac:dyDescent="0.2">
      <c r="B31" s="27"/>
      <c r="C31" s="27"/>
      <c r="D31" s="27"/>
      <c r="E31" s="31"/>
      <c r="F31" s="34" t="s">
        <v>36</v>
      </c>
      <c r="G31" s="40">
        <f>SUM(G11:G30)</f>
        <v>4</v>
      </c>
      <c r="H31" s="41">
        <f t="shared" ref="H31:Z31" si="3">SUM(H11:H30)</f>
        <v>4</v>
      </c>
      <c r="I31" s="41">
        <f t="shared" si="3"/>
        <v>3</v>
      </c>
      <c r="J31" s="41">
        <f t="shared" si="3"/>
        <v>5</v>
      </c>
      <c r="K31" s="41">
        <f t="shared" si="3"/>
        <v>4</v>
      </c>
      <c r="L31" s="41">
        <f t="shared" si="3"/>
        <v>3</v>
      </c>
      <c r="M31" s="41">
        <f t="shared" si="3"/>
        <v>4</v>
      </c>
      <c r="N31" s="41">
        <f t="shared" si="3"/>
        <v>3</v>
      </c>
      <c r="O31" s="41">
        <f t="shared" si="3"/>
        <v>2</v>
      </c>
      <c r="P31" s="41">
        <f t="shared" si="3"/>
        <v>5</v>
      </c>
      <c r="Q31" s="41">
        <f t="shared" si="3"/>
        <v>3</v>
      </c>
      <c r="R31" s="41">
        <f t="shared" si="3"/>
        <v>3</v>
      </c>
      <c r="S31" s="41">
        <f t="shared" si="3"/>
        <v>0</v>
      </c>
      <c r="T31" s="41">
        <f t="shared" si="3"/>
        <v>2</v>
      </c>
      <c r="U31" s="41">
        <f t="shared" si="3"/>
        <v>3</v>
      </c>
      <c r="V31" s="41">
        <f t="shared" si="3"/>
        <v>0</v>
      </c>
      <c r="W31" s="41">
        <f t="shared" si="3"/>
        <v>0</v>
      </c>
      <c r="X31" s="41">
        <f t="shared" si="3"/>
        <v>0</v>
      </c>
      <c r="Y31" s="41">
        <f t="shared" si="3"/>
        <v>0</v>
      </c>
      <c r="Z31" s="42">
        <f t="shared" si="3"/>
        <v>0</v>
      </c>
      <c r="AA31" s="27"/>
    </row>
    <row r="32" spans="2:27" ht="9.75" hidden="1" customHeight="1" x14ac:dyDescent="0.2">
      <c r="B32" s="27"/>
      <c r="C32" s="27"/>
      <c r="D32" s="27"/>
      <c r="E32" s="31"/>
      <c r="F32" s="27"/>
      <c r="G32" s="27"/>
      <c r="H32" s="27"/>
      <c r="I32" s="27"/>
      <c r="J32" s="27"/>
      <c r="K32" s="27"/>
      <c r="L32" s="27"/>
      <c r="M32" s="27"/>
      <c r="N32" s="27"/>
      <c r="O32" s="27"/>
      <c r="P32" s="27"/>
      <c r="Q32" s="27"/>
      <c r="R32" s="27"/>
      <c r="S32" s="27"/>
      <c r="T32" s="27"/>
      <c r="U32" s="27"/>
      <c r="V32" s="27"/>
      <c r="W32" s="27"/>
      <c r="X32" s="27"/>
      <c r="Y32" s="27"/>
      <c r="Z32" s="27"/>
      <c r="AA32" s="27"/>
    </row>
    <row r="33" spans="2:27" hidden="1" x14ac:dyDescent="0.2">
      <c r="B33" s="27"/>
      <c r="C33" s="27"/>
      <c r="D33" s="27"/>
      <c r="E33" s="35" t="s">
        <v>38</v>
      </c>
      <c r="F33" s="32">
        <f>MATCH(MAX(G31:Z31),G31:Z31,0)</f>
        <v>4</v>
      </c>
      <c r="G33" s="36" t="s">
        <v>43</v>
      </c>
      <c r="H33" s="27"/>
      <c r="I33" s="27"/>
      <c r="J33" s="27"/>
      <c r="K33" s="27"/>
      <c r="L33" s="27"/>
      <c r="M33" s="27"/>
      <c r="N33" s="27"/>
      <c r="O33" s="27"/>
      <c r="P33" s="27"/>
      <c r="Q33" s="27"/>
      <c r="R33" s="27"/>
      <c r="S33" s="27"/>
      <c r="T33" s="27"/>
      <c r="U33" s="27"/>
      <c r="V33" s="27"/>
      <c r="W33" s="27"/>
      <c r="X33" s="27"/>
      <c r="Y33" s="27"/>
      <c r="Z33" s="27"/>
      <c r="AA33" s="27"/>
    </row>
    <row r="34" spans="2:27" ht="9.75" hidden="1" customHeight="1" x14ac:dyDescent="0.2">
      <c r="B34" s="27"/>
      <c r="C34" s="27"/>
      <c r="D34" s="27"/>
      <c r="E34" s="27"/>
      <c r="F34" s="37" t="s">
        <v>37</v>
      </c>
      <c r="G34" s="46">
        <f>IF(G55=MAX($G$55:$Z$55),0,G55)</f>
        <v>3</v>
      </c>
      <c r="H34" s="46">
        <f t="shared" ref="H34:Z34" si="4">IF(H55=MAX($G$55:$Z$55),0,H55)</f>
        <v>0</v>
      </c>
      <c r="I34" s="46">
        <f t="shared" si="4"/>
        <v>1</v>
      </c>
      <c r="J34" s="46">
        <f t="shared" si="4"/>
        <v>0</v>
      </c>
      <c r="K34" s="46">
        <f t="shared" si="4"/>
        <v>1</v>
      </c>
      <c r="L34" s="46">
        <f t="shared" si="4"/>
        <v>3</v>
      </c>
      <c r="M34" s="46">
        <f t="shared" si="4"/>
        <v>1</v>
      </c>
      <c r="N34" s="46">
        <f t="shared" si="4"/>
        <v>1</v>
      </c>
      <c r="O34" s="46">
        <f t="shared" si="4"/>
        <v>0</v>
      </c>
      <c r="P34" s="46">
        <f t="shared" si="4"/>
        <v>4</v>
      </c>
      <c r="Q34" s="46">
        <f t="shared" si="4"/>
        <v>0</v>
      </c>
      <c r="R34" s="46">
        <f t="shared" si="4"/>
        <v>1</v>
      </c>
      <c r="S34" s="46">
        <f t="shared" si="4"/>
        <v>0</v>
      </c>
      <c r="T34" s="46">
        <f t="shared" si="4"/>
        <v>0</v>
      </c>
      <c r="U34" s="46">
        <f t="shared" si="4"/>
        <v>0</v>
      </c>
      <c r="V34" s="46">
        <f t="shared" si="4"/>
        <v>0</v>
      </c>
      <c r="W34" s="46">
        <f t="shared" si="4"/>
        <v>0</v>
      </c>
      <c r="X34" s="46">
        <f t="shared" si="4"/>
        <v>0</v>
      </c>
      <c r="Y34" s="46">
        <f t="shared" si="4"/>
        <v>0</v>
      </c>
      <c r="Z34" s="46">
        <f t="shared" si="4"/>
        <v>0</v>
      </c>
      <c r="AA34" s="27"/>
    </row>
    <row r="35" spans="2:27" ht="9.75" hidden="1" customHeight="1" x14ac:dyDescent="0.2">
      <c r="B35" s="27"/>
      <c r="C35" s="166" t="s">
        <v>33</v>
      </c>
      <c r="D35" s="166"/>
      <c r="E35" s="31" t="str">
        <f>E11</f>
        <v>P1</v>
      </c>
      <c r="F35" s="32">
        <f>HLOOKUP(F$33,$G$10:$Z$30,ROW(G11)-ROW(G$10)+1,FALSE)</f>
        <v>0</v>
      </c>
      <c r="G35" s="38">
        <f>IF($F35&gt;0,G11,0)</f>
        <v>0</v>
      </c>
      <c r="H35" s="38">
        <f t="shared" ref="H35:Z35" si="5">IF($F35&gt;0,H11,0)</f>
        <v>0</v>
      </c>
      <c r="I35" s="38">
        <f t="shared" si="5"/>
        <v>0</v>
      </c>
      <c r="J35" s="38">
        <f t="shared" si="5"/>
        <v>0</v>
      </c>
      <c r="K35" s="38">
        <f t="shared" si="5"/>
        <v>0</v>
      </c>
      <c r="L35" s="38">
        <f t="shared" si="5"/>
        <v>0</v>
      </c>
      <c r="M35" s="38">
        <f t="shared" si="5"/>
        <v>0</v>
      </c>
      <c r="N35" s="38">
        <f t="shared" si="5"/>
        <v>0</v>
      </c>
      <c r="O35" s="38">
        <f t="shared" si="5"/>
        <v>0</v>
      </c>
      <c r="P35" s="38">
        <f t="shared" si="5"/>
        <v>0</v>
      </c>
      <c r="Q35" s="38">
        <f t="shared" si="5"/>
        <v>0</v>
      </c>
      <c r="R35" s="38">
        <f t="shared" si="5"/>
        <v>0</v>
      </c>
      <c r="S35" s="38">
        <f t="shared" si="5"/>
        <v>0</v>
      </c>
      <c r="T35" s="38">
        <f t="shared" si="5"/>
        <v>0</v>
      </c>
      <c r="U35" s="38">
        <f t="shared" si="5"/>
        <v>0</v>
      </c>
      <c r="V35" s="38">
        <f t="shared" si="5"/>
        <v>0</v>
      </c>
      <c r="W35" s="38">
        <f t="shared" si="5"/>
        <v>0</v>
      </c>
      <c r="X35" s="38">
        <f t="shared" si="5"/>
        <v>0</v>
      </c>
      <c r="Y35" s="38">
        <f t="shared" si="5"/>
        <v>0</v>
      </c>
      <c r="Z35" s="38">
        <f t="shared" si="5"/>
        <v>0</v>
      </c>
      <c r="AA35" s="27"/>
    </row>
    <row r="36" spans="2:27" ht="9.75" hidden="1" customHeight="1" x14ac:dyDescent="0.2">
      <c r="B36" s="39"/>
      <c r="C36" s="166"/>
      <c r="D36" s="166"/>
      <c r="E36" s="31" t="str">
        <f t="shared" ref="E36:E54" si="6">E12</f>
        <v>P2</v>
      </c>
      <c r="F36" s="32">
        <f t="shared" ref="F36:F54" si="7">HLOOKUP(F$33,$G$10:$Z$30,ROW(G12)-ROW(G$10)+1,FALSE)</f>
        <v>0</v>
      </c>
      <c r="G36" s="38">
        <f t="shared" ref="G36:Z36" si="8">IF($F36&gt;0,G12,0)</f>
        <v>0</v>
      </c>
      <c r="H36" s="38">
        <f t="shared" si="8"/>
        <v>0</v>
      </c>
      <c r="I36" s="38">
        <f t="shared" si="8"/>
        <v>0</v>
      </c>
      <c r="J36" s="38">
        <f t="shared" si="8"/>
        <v>0</v>
      </c>
      <c r="K36" s="38">
        <f t="shared" si="8"/>
        <v>0</v>
      </c>
      <c r="L36" s="38">
        <f t="shared" si="8"/>
        <v>0</v>
      </c>
      <c r="M36" s="38">
        <f t="shared" si="8"/>
        <v>0</v>
      </c>
      <c r="N36" s="38">
        <f t="shared" si="8"/>
        <v>0</v>
      </c>
      <c r="O36" s="38">
        <f t="shared" si="8"/>
        <v>0</v>
      </c>
      <c r="P36" s="38">
        <f t="shared" si="8"/>
        <v>0</v>
      </c>
      <c r="Q36" s="38">
        <f t="shared" si="8"/>
        <v>0</v>
      </c>
      <c r="R36" s="38">
        <f t="shared" si="8"/>
        <v>0</v>
      </c>
      <c r="S36" s="38">
        <f t="shared" si="8"/>
        <v>0</v>
      </c>
      <c r="T36" s="38">
        <f t="shared" si="8"/>
        <v>0</v>
      </c>
      <c r="U36" s="38">
        <f t="shared" si="8"/>
        <v>0</v>
      </c>
      <c r="V36" s="38">
        <f t="shared" si="8"/>
        <v>0</v>
      </c>
      <c r="W36" s="38">
        <f t="shared" si="8"/>
        <v>0</v>
      </c>
      <c r="X36" s="38">
        <f t="shared" si="8"/>
        <v>0</v>
      </c>
      <c r="Y36" s="38">
        <f t="shared" si="8"/>
        <v>0</v>
      </c>
      <c r="Z36" s="38">
        <f t="shared" si="8"/>
        <v>0</v>
      </c>
      <c r="AA36" s="27"/>
    </row>
    <row r="37" spans="2:27" ht="9.75" hidden="1" customHeight="1" x14ac:dyDescent="0.2">
      <c r="B37" s="27"/>
      <c r="C37" s="166"/>
      <c r="D37" s="166"/>
      <c r="E37" s="31" t="str">
        <f t="shared" si="6"/>
        <v>P3</v>
      </c>
      <c r="F37" s="32">
        <f t="shared" si="7"/>
        <v>0</v>
      </c>
      <c r="G37" s="38">
        <f t="shared" ref="G37:Z37" si="9">IF($F37&gt;0,G13,0)</f>
        <v>0</v>
      </c>
      <c r="H37" s="38">
        <f t="shared" si="9"/>
        <v>0</v>
      </c>
      <c r="I37" s="38">
        <f t="shared" si="9"/>
        <v>0</v>
      </c>
      <c r="J37" s="38">
        <f t="shared" si="9"/>
        <v>0</v>
      </c>
      <c r="K37" s="38">
        <f t="shared" si="9"/>
        <v>0</v>
      </c>
      <c r="L37" s="38">
        <f t="shared" si="9"/>
        <v>0</v>
      </c>
      <c r="M37" s="38">
        <f t="shared" si="9"/>
        <v>0</v>
      </c>
      <c r="N37" s="38">
        <f t="shared" si="9"/>
        <v>0</v>
      </c>
      <c r="O37" s="38">
        <f t="shared" si="9"/>
        <v>0</v>
      </c>
      <c r="P37" s="38">
        <f t="shared" si="9"/>
        <v>0</v>
      </c>
      <c r="Q37" s="38">
        <f t="shared" si="9"/>
        <v>0</v>
      </c>
      <c r="R37" s="38">
        <f t="shared" si="9"/>
        <v>0</v>
      </c>
      <c r="S37" s="38">
        <f t="shared" si="9"/>
        <v>0</v>
      </c>
      <c r="T37" s="38">
        <f t="shared" si="9"/>
        <v>0</v>
      </c>
      <c r="U37" s="38">
        <f t="shared" si="9"/>
        <v>0</v>
      </c>
      <c r="V37" s="38">
        <f t="shared" si="9"/>
        <v>0</v>
      </c>
      <c r="W37" s="38">
        <f t="shared" si="9"/>
        <v>0</v>
      </c>
      <c r="X37" s="38">
        <f t="shared" si="9"/>
        <v>0</v>
      </c>
      <c r="Y37" s="38">
        <f t="shared" si="9"/>
        <v>0</v>
      </c>
      <c r="Z37" s="38">
        <f t="shared" si="9"/>
        <v>0</v>
      </c>
      <c r="AA37" s="27"/>
    </row>
    <row r="38" spans="2:27" ht="9.75" hidden="1" customHeight="1" x14ac:dyDescent="0.2">
      <c r="B38" s="27"/>
      <c r="C38" s="27"/>
      <c r="D38" s="27"/>
      <c r="E38" s="31" t="str">
        <f t="shared" si="6"/>
        <v>P4</v>
      </c>
      <c r="F38" s="32">
        <f t="shared" si="7"/>
        <v>0</v>
      </c>
      <c r="G38" s="38">
        <f t="shared" ref="G38:Z38" si="10">IF($F38&gt;0,G14,0)</f>
        <v>0</v>
      </c>
      <c r="H38" s="38">
        <f t="shared" si="10"/>
        <v>0</v>
      </c>
      <c r="I38" s="38">
        <f t="shared" si="10"/>
        <v>0</v>
      </c>
      <c r="J38" s="38">
        <f t="shared" si="10"/>
        <v>0</v>
      </c>
      <c r="K38" s="38">
        <f t="shared" si="10"/>
        <v>0</v>
      </c>
      <c r="L38" s="38">
        <f t="shared" si="10"/>
        <v>0</v>
      </c>
      <c r="M38" s="38">
        <f t="shared" si="10"/>
        <v>0</v>
      </c>
      <c r="N38" s="38">
        <f t="shared" si="10"/>
        <v>0</v>
      </c>
      <c r="O38" s="38">
        <f t="shared" si="10"/>
        <v>0</v>
      </c>
      <c r="P38" s="38">
        <f t="shared" si="10"/>
        <v>0</v>
      </c>
      <c r="Q38" s="38">
        <f t="shared" si="10"/>
        <v>0</v>
      </c>
      <c r="R38" s="38">
        <f t="shared" si="10"/>
        <v>0</v>
      </c>
      <c r="S38" s="38">
        <f t="shared" si="10"/>
        <v>0</v>
      </c>
      <c r="T38" s="38">
        <f t="shared" si="10"/>
        <v>0</v>
      </c>
      <c r="U38" s="38">
        <f t="shared" si="10"/>
        <v>0</v>
      </c>
      <c r="V38" s="38">
        <f t="shared" si="10"/>
        <v>0</v>
      </c>
      <c r="W38" s="38">
        <f t="shared" si="10"/>
        <v>0</v>
      </c>
      <c r="X38" s="38">
        <f t="shared" si="10"/>
        <v>0</v>
      </c>
      <c r="Y38" s="38">
        <f t="shared" si="10"/>
        <v>0</v>
      </c>
      <c r="Z38" s="38">
        <f t="shared" si="10"/>
        <v>0</v>
      </c>
      <c r="AA38" s="27"/>
    </row>
    <row r="39" spans="2:27" ht="9.75" hidden="1" customHeight="1" x14ac:dyDescent="0.2">
      <c r="B39" s="27"/>
      <c r="C39" s="27"/>
      <c r="D39" s="27"/>
      <c r="E39" s="31" t="str">
        <f t="shared" si="6"/>
        <v>P5</v>
      </c>
      <c r="F39" s="32">
        <f t="shared" si="7"/>
        <v>1</v>
      </c>
      <c r="G39" s="38">
        <f t="shared" ref="G39:Z39" si="11">IF($F39&gt;0,G15,0)</f>
        <v>1</v>
      </c>
      <c r="H39" s="38">
        <f t="shared" si="11"/>
        <v>0</v>
      </c>
      <c r="I39" s="38">
        <f t="shared" si="11"/>
        <v>0</v>
      </c>
      <c r="J39" s="38">
        <f t="shared" si="11"/>
        <v>1</v>
      </c>
      <c r="K39" s="38">
        <f t="shared" si="11"/>
        <v>0</v>
      </c>
      <c r="L39" s="38">
        <f t="shared" si="11"/>
        <v>1</v>
      </c>
      <c r="M39" s="38">
        <f t="shared" si="11"/>
        <v>0</v>
      </c>
      <c r="N39" s="38">
        <f t="shared" si="11"/>
        <v>0</v>
      </c>
      <c r="O39" s="38">
        <f t="shared" si="11"/>
        <v>0</v>
      </c>
      <c r="P39" s="38">
        <f t="shared" si="11"/>
        <v>1</v>
      </c>
      <c r="Q39" s="38">
        <f t="shared" si="11"/>
        <v>0</v>
      </c>
      <c r="R39" s="38">
        <f t="shared" si="11"/>
        <v>0</v>
      </c>
      <c r="S39" s="38">
        <f t="shared" si="11"/>
        <v>0</v>
      </c>
      <c r="T39" s="38">
        <f t="shared" si="11"/>
        <v>0</v>
      </c>
      <c r="U39" s="38">
        <f t="shared" si="11"/>
        <v>0</v>
      </c>
      <c r="V39" s="38">
        <f t="shared" si="11"/>
        <v>0</v>
      </c>
      <c r="W39" s="38">
        <f t="shared" si="11"/>
        <v>0</v>
      </c>
      <c r="X39" s="38">
        <f t="shared" si="11"/>
        <v>0</v>
      </c>
      <c r="Y39" s="38">
        <f t="shared" si="11"/>
        <v>0</v>
      </c>
      <c r="Z39" s="38">
        <f t="shared" si="11"/>
        <v>0</v>
      </c>
      <c r="AA39" s="27"/>
    </row>
    <row r="40" spans="2:27" ht="9.75" hidden="1" customHeight="1" x14ac:dyDescent="0.2">
      <c r="B40" s="27"/>
      <c r="C40" s="27"/>
      <c r="D40" s="27"/>
      <c r="E40" s="31" t="str">
        <f t="shared" si="6"/>
        <v>P6</v>
      </c>
      <c r="F40" s="32">
        <f t="shared" si="7"/>
        <v>1</v>
      </c>
      <c r="G40" s="38">
        <f t="shared" ref="G40:Z40" si="12">IF($F40&gt;0,G16,0)</f>
        <v>1</v>
      </c>
      <c r="H40" s="38">
        <f t="shared" si="12"/>
        <v>0</v>
      </c>
      <c r="I40" s="38">
        <f t="shared" si="12"/>
        <v>0</v>
      </c>
      <c r="J40" s="38">
        <f t="shared" si="12"/>
        <v>1</v>
      </c>
      <c r="K40" s="38">
        <f t="shared" si="12"/>
        <v>0</v>
      </c>
      <c r="L40" s="38">
        <f t="shared" si="12"/>
        <v>1</v>
      </c>
      <c r="M40" s="38">
        <f t="shared" si="12"/>
        <v>0</v>
      </c>
      <c r="N40" s="38">
        <f t="shared" si="12"/>
        <v>0</v>
      </c>
      <c r="O40" s="38">
        <f t="shared" si="12"/>
        <v>0</v>
      </c>
      <c r="P40" s="38">
        <f t="shared" si="12"/>
        <v>1</v>
      </c>
      <c r="Q40" s="38">
        <f t="shared" si="12"/>
        <v>0</v>
      </c>
      <c r="R40" s="38">
        <f t="shared" si="12"/>
        <v>0</v>
      </c>
      <c r="S40" s="38">
        <f t="shared" si="12"/>
        <v>0</v>
      </c>
      <c r="T40" s="38">
        <f t="shared" si="12"/>
        <v>0</v>
      </c>
      <c r="U40" s="38">
        <f t="shared" si="12"/>
        <v>0</v>
      </c>
      <c r="V40" s="38">
        <f t="shared" si="12"/>
        <v>0</v>
      </c>
      <c r="W40" s="38">
        <f t="shared" si="12"/>
        <v>0</v>
      </c>
      <c r="X40" s="38">
        <f t="shared" si="12"/>
        <v>0</v>
      </c>
      <c r="Y40" s="38">
        <f t="shared" si="12"/>
        <v>0</v>
      </c>
      <c r="Z40" s="38">
        <f t="shared" si="12"/>
        <v>0</v>
      </c>
      <c r="AA40" s="27"/>
    </row>
    <row r="41" spans="2:27" ht="9.75" hidden="1" customHeight="1" x14ac:dyDescent="0.2">
      <c r="B41" s="27"/>
      <c r="C41" s="27"/>
      <c r="D41" s="27"/>
      <c r="E41" s="31" t="str">
        <f t="shared" si="6"/>
        <v>P7</v>
      </c>
      <c r="F41" s="32">
        <f t="shared" si="7"/>
        <v>0</v>
      </c>
      <c r="G41" s="38">
        <f t="shared" ref="G41:Z41" si="13">IF($F41&gt;0,G17,0)</f>
        <v>0</v>
      </c>
      <c r="H41" s="38">
        <f t="shared" si="13"/>
        <v>0</v>
      </c>
      <c r="I41" s="38">
        <f t="shared" si="13"/>
        <v>0</v>
      </c>
      <c r="J41" s="38">
        <f t="shared" si="13"/>
        <v>0</v>
      </c>
      <c r="K41" s="38">
        <f t="shared" si="13"/>
        <v>0</v>
      </c>
      <c r="L41" s="38">
        <f t="shared" si="13"/>
        <v>0</v>
      </c>
      <c r="M41" s="38">
        <f t="shared" si="13"/>
        <v>0</v>
      </c>
      <c r="N41" s="38">
        <f t="shared" si="13"/>
        <v>0</v>
      </c>
      <c r="O41" s="38">
        <f t="shared" si="13"/>
        <v>0</v>
      </c>
      <c r="P41" s="38">
        <f t="shared" si="13"/>
        <v>0</v>
      </c>
      <c r="Q41" s="38">
        <f t="shared" si="13"/>
        <v>0</v>
      </c>
      <c r="R41" s="38">
        <f t="shared" si="13"/>
        <v>0</v>
      </c>
      <c r="S41" s="38">
        <f t="shared" si="13"/>
        <v>0</v>
      </c>
      <c r="T41" s="38">
        <f t="shared" si="13"/>
        <v>0</v>
      </c>
      <c r="U41" s="38">
        <f t="shared" si="13"/>
        <v>0</v>
      </c>
      <c r="V41" s="38">
        <f t="shared" si="13"/>
        <v>0</v>
      </c>
      <c r="W41" s="38">
        <f t="shared" si="13"/>
        <v>0</v>
      </c>
      <c r="X41" s="38">
        <f t="shared" si="13"/>
        <v>0</v>
      </c>
      <c r="Y41" s="38">
        <f t="shared" si="13"/>
        <v>0</v>
      </c>
      <c r="Z41" s="38">
        <f t="shared" si="13"/>
        <v>0</v>
      </c>
      <c r="AA41" s="27"/>
    </row>
    <row r="42" spans="2:27" ht="9.75" hidden="1" customHeight="1" x14ac:dyDescent="0.2">
      <c r="B42" s="27"/>
      <c r="C42" s="27"/>
      <c r="D42" s="27"/>
      <c r="E42" s="31" t="str">
        <f t="shared" si="6"/>
        <v>P8</v>
      </c>
      <c r="F42" s="32">
        <f t="shared" si="7"/>
        <v>1</v>
      </c>
      <c r="G42" s="38">
        <f t="shared" ref="G42:Z42" si="14">IF($F42&gt;0,G18,0)</f>
        <v>1</v>
      </c>
      <c r="H42" s="38">
        <f t="shared" si="14"/>
        <v>0</v>
      </c>
      <c r="I42" s="38">
        <f t="shared" si="14"/>
        <v>0</v>
      </c>
      <c r="J42" s="38">
        <f t="shared" si="14"/>
        <v>1</v>
      </c>
      <c r="K42" s="38">
        <f t="shared" si="14"/>
        <v>0</v>
      </c>
      <c r="L42" s="38">
        <f t="shared" si="14"/>
        <v>0</v>
      </c>
      <c r="M42" s="38">
        <f t="shared" si="14"/>
        <v>0</v>
      </c>
      <c r="N42" s="38">
        <f t="shared" si="14"/>
        <v>0</v>
      </c>
      <c r="O42" s="38">
        <f t="shared" si="14"/>
        <v>0</v>
      </c>
      <c r="P42" s="38">
        <f t="shared" si="14"/>
        <v>1</v>
      </c>
      <c r="Q42" s="38">
        <f t="shared" si="14"/>
        <v>0</v>
      </c>
      <c r="R42" s="38">
        <f t="shared" si="14"/>
        <v>0</v>
      </c>
      <c r="S42" s="38">
        <f t="shared" si="14"/>
        <v>0</v>
      </c>
      <c r="T42" s="38">
        <f t="shared" si="14"/>
        <v>0</v>
      </c>
      <c r="U42" s="38">
        <f t="shared" si="14"/>
        <v>0</v>
      </c>
      <c r="V42" s="38">
        <f t="shared" si="14"/>
        <v>0</v>
      </c>
      <c r="W42" s="38">
        <f t="shared" si="14"/>
        <v>0</v>
      </c>
      <c r="X42" s="38">
        <f t="shared" si="14"/>
        <v>0</v>
      </c>
      <c r="Y42" s="38">
        <f t="shared" si="14"/>
        <v>0</v>
      </c>
      <c r="Z42" s="38">
        <f t="shared" si="14"/>
        <v>0</v>
      </c>
      <c r="AA42" s="27"/>
    </row>
    <row r="43" spans="2:27" ht="9.75" hidden="1" customHeight="1" x14ac:dyDescent="0.2">
      <c r="B43" s="27"/>
      <c r="C43" s="27"/>
      <c r="D43" s="27"/>
      <c r="E43" s="31" t="str">
        <f t="shared" si="6"/>
        <v>P9</v>
      </c>
      <c r="F43" s="32">
        <f t="shared" si="7"/>
        <v>0</v>
      </c>
      <c r="G43" s="38">
        <f t="shared" ref="G43:Z43" si="15">IF($F43&gt;0,G19,0)</f>
        <v>0</v>
      </c>
      <c r="H43" s="38">
        <f t="shared" si="15"/>
        <v>0</v>
      </c>
      <c r="I43" s="38">
        <f t="shared" si="15"/>
        <v>0</v>
      </c>
      <c r="J43" s="38">
        <f t="shared" si="15"/>
        <v>0</v>
      </c>
      <c r="K43" s="38">
        <f t="shared" si="15"/>
        <v>0</v>
      </c>
      <c r="L43" s="38">
        <f t="shared" si="15"/>
        <v>0</v>
      </c>
      <c r="M43" s="38">
        <f t="shared" si="15"/>
        <v>0</v>
      </c>
      <c r="N43" s="38">
        <f t="shared" si="15"/>
        <v>0</v>
      </c>
      <c r="O43" s="38">
        <f t="shared" si="15"/>
        <v>0</v>
      </c>
      <c r="P43" s="38">
        <f t="shared" si="15"/>
        <v>0</v>
      </c>
      <c r="Q43" s="38">
        <f t="shared" si="15"/>
        <v>0</v>
      </c>
      <c r="R43" s="38">
        <f t="shared" si="15"/>
        <v>0</v>
      </c>
      <c r="S43" s="38">
        <f t="shared" si="15"/>
        <v>0</v>
      </c>
      <c r="T43" s="38">
        <f t="shared" si="15"/>
        <v>0</v>
      </c>
      <c r="U43" s="38">
        <f t="shared" si="15"/>
        <v>0</v>
      </c>
      <c r="V43" s="38">
        <f t="shared" si="15"/>
        <v>0</v>
      </c>
      <c r="W43" s="38">
        <f t="shared" si="15"/>
        <v>0</v>
      </c>
      <c r="X43" s="38">
        <f t="shared" si="15"/>
        <v>0</v>
      </c>
      <c r="Y43" s="38">
        <f t="shared" si="15"/>
        <v>0</v>
      </c>
      <c r="Z43" s="38">
        <f t="shared" si="15"/>
        <v>0</v>
      </c>
      <c r="AA43" s="27"/>
    </row>
    <row r="44" spans="2:27" ht="9.75" hidden="1" customHeight="1" x14ac:dyDescent="0.2">
      <c r="B44" s="27"/>
      <c r="C44" s="27"/>
      <c r="D44" s="27"/>
      <c r="E44" s="31" t="str">
        <f t="shared" si="6"/>
        <v>P10</v>
      </c>
      <c r="F44" s="32">
        <f t="shared" si="7"/>
        <v>0</v>
      </c>
      <c r="G44" s="38">
        <f t="shared" ref="G44:Z44" si="16">IF($F44&gt;0,G20,0)</f>
        <v>0</v>
      </c>
      <c r="H44" s="38">
        <f t="shared" si="16"/>
        <v>0</v>
      </c>
      <c r="I44" s="38">
        <f t="shared" si="16"/>
        <v>0</v>
      </c>
      <c r="J44" s="38">
        <f t="shared" si="16"/>
        <v>0</v>
      </c>
      <c r="K44" s="38">
        <f t="shared" si="16"/>
        <v>0</v>
      </c>
      <c r="L44" s="38">
        <f t="shared" si="16"/>
        <v>0</v>
      </c>
      <c r="M44" s="38">
        <f t="shared" si="16"/>
        <v>0</v>
      </c>
      <c r="N44" s="38">
        <f t="shared" si="16"/>
        <v>0</v>
      </c>
      <c r="O44" s="38">
        <f t="shared" si="16"/>
        <v>0</v>
      </c>
      <c r="P44" s="38">
        <f t="shared" si="16"/>
        <v>0</v>
      </c>
      <c r="Q44" s="38">
        <f t="shared" si="16"/>
        <v>0</v>
      </c>
      <c r="R44" s="38">
        <f t="shared" si="16"/>
        <v>0</v>
      </c>
      <c r="S44" s="38">
        <f t="shared" si="16"/>
        <v>0</v>
      </c>
      <c r="T44" s="38">
        <f t="shared" si="16"/>
        <v>0</v>
      </c>
      <c r="U44" s="38">
        <f t="shared" si="16"/>
        <v>0</v>
      </c>
      <c r="V44" s="38">
        <f t="shared" si="16"/>
        <v>0</v>
      </c>
      <c r="W44" s="38">
        <f t="shared" si="16"/>
        <v>0</v>
      </c>
      <c r="X44" s="38">
        <f t="shared" si="16"/>
        <v>0</v>
      </c>
      <c r="Y44" s="38">
        <f t="shared" si="16"/>
        <v>0</v>
      </c>
      <c r="Z44" s="38">
        <f t="shared" si="16"/>
        <v>0</v>
      </c>
      <c r="AA44" s="27"/>
    </row>
    <row r="45" spans="2:27" ht="9.75" hidden="1" customHeight="1" x14ac:dyDescent="0.2">
      <c r="B45" s="27"/>
      <c r="C45" s="27"/>
      <c r="D45" s="27"/>
      <c r="E45" s="31" t="str">
        <f t="shared" si="6"/>
        <v>P11</v>
      </c>
      <c r="F45" s="32">
        <f t="shared" si="7"/>
        <v>0</v>
      </c>
      <c r="G45" s="38">
        <f t="shared" ref="G45:Z45" si="17">IF($F45&gt;0,G21,0)</f>
        <v>0</v>
      </c>
      <c r="H45" s="38">
        <f t="shared" si="17"/>
        <v>0</v>
      </c>
      <c r="I45" s="38">
        <f t="shared" si="17"/>
        <v>0</v>
      </c>
      <c r="J45" s="38">
        <f t="shared" si="17"/>
        <v>0</v>
      </c>
      <c r="K45" s="38">
        <f t="shared" si="17"/>
        <v>0</v>
      </c>
      <c r="L45" s="38">
        <f t="shared" si="17"/>
        <v>0</v>
      </c>
      <c r="M45" s="38">
        <f t="shared" si="17"/>
        <v>0</v>
      </c>
      <c r="N45" s="38">
        <f t="shared" si="17"/>
        <v>0</v>
      </c>
      <c r="O45" s="38">
        <f t="shared" si="17"/>
        <v>0</v>
      </c>
      <c r="P45" s="38">
        <f t="shared" si="17"/>
        <v>0</v>
      </c>
      <c r="Q45" s="38">
        <f t="shared" si="17"/>
        <v>0</v>
      </c>
      <c r="R45" s="38">
        <f t="shared" si="17"/>
        <v>0</v>
      </c>
      <c r="S45" s="38">
        <f t="shared" si="17"/>
        <v>0</v>
      </c>
      <c r="T45" s="38">
        <f t="shared" si="17"/>
        <v>0</v>
      </c>
      <c r="U45" s="38">
        <f t="shared" si="17"/>
        <v>0</v>
      </c>
      <c r="V45" s="38">
        <f t="shared" si="17"/>
        <v>0</v>
      </c>
      <c r="W45" s="38">
        <f t="shared" si="17"/>
        <v>0</v>
      </c>
      <c r="X45" s="38">
        <f t="shared" si="17"/>
        <v>0</v>
      </c>
      <c r="Y45" s="38">
        <f t="shared" si="17"/>
        <v>0</v>
      </c>
      <c r="Z45" s="38">
        <f t="shared" si="17"/>
        <v>0</v>
      </c>
      <c r="AA45" s="27"/>
    </row>
    <row r="46" spans="2:27" ht="9.75" hidden="1" customHeight="1" x14ac:dyDescent="0.2">
      <c r="B46" s="27"/>
      <c r="C46" s="27"/>
      <c r="D46" s="27"/>
      <c r="E46" s="31" t="str">
        <f t="shared" si="6"/>
        <v>P12</v>
      </c>
      <c r="F46" s="32">
        <f t="shared" si="7"/>
        <v>0</v>
      </c>
      <c r="G46" s="38">
        <f t="shared" ref="G46:Z46" si="18">IF($F46&gt;0,G22,0)</f>
        <v>0</v>
      </c>
      <c r="H46" s="38">
        <f t="shared" si="18"/>
        <v>0</v>
      </c>
      <c r="I46" s="38">
        <f t="shared" si="18"/>
        <v>0</v>
      </c>
      <c r="J46" s="38">
        <f t="shared" si="18"/>
        <v>0</v>
      </c>
      <c r="K46" s="38">
        <f t="shared" si="18"/>
        <v>0</v>
      </c>
      <c r="L46" s="38">
        <f t="shared" si="18"/>
        <v>0</v>
      </c>
      <c r="M46" s="38">
        <f t="shared" si="18"/>
        <v>0</v>
      </c>
      <c r="N46" s="38">
        <f t="shared" si="18"/>
        <v>0</v>
      </c>
      <c r="O46" s="38">
        <f t="shared" si="18"/>
        <v>0</v>
      </c>
      <c r="P46" s="38">
        <f t="shared" si="18"/>
        <v>0</v>
      </c>
      <c r="Q46" s="38">
        <f t="shared" si="18"/>
        <v>0</v>
      </c>
      <c r="R46" s="38">
        <f t="shared" si="18"/>
        <v>0</v>
      </c>
      <c r="S46" s="38">
        <f t="shared" si="18"/>
        <v>0</v>
      </c>
      <c r="T46" s="38">
        <f t="shared" si="18"/>
        <v>0</v>
      </c>
      <c r="U46" s="38">
        <f t="shared" si="18"/>
        <v>0</v>
      </c>
      <c r="V46" s="38">
        <f t="shared" si="18"/>
        <v>0</v>
      </c>
      <c r="W46" s="38">
        <f t="shared" si="18"/>
        <v>0</v>
      </c>
      <c r="X46" s="38">
        <f t="shared" si="18"/>
        <v>0</v>
      </c>
      <c r="Y46" s="38">
        <f t="shared" si="18"/>
        <v>0</v>
      </c>
      <c r="Z46" s="38">
        <f t="shared" si="18"/>
        <v>0</v>
      </c>
      <c r="AA46" s="27"/>
    </row>
    <row r="47" spans="2:27" ht="9.75" hidden="1" customHeight="1" x14ac:dyDescent="0.2">
      <c r="B47" s="27"/>
      <c r="C47" s="27"/>
      <c r="D47" s="27"/>
      <c r="E47" s="31" t="str">
        <f t="shared" si="6"/>
        <v>P13</v>
      </c>
      <c r="F47" s="32">
        <f t="shared" si="7"/>
        <v>1</v>
      </c>
      <c r="G47" s="38">
        <f t="shared" ref="G47:Z47" si="19">IF($F47&gt;0,G23,0)</f>
        <v>0</v>
      </c>
      <c r="H47" s="38">
        <f t="shared" si="19"/>
        <v>0</v>
      </c>
      <c r="I47" s="38">
        <f t="shared" si="19"/>
        <v>1</v>
      </c>
      <c r="J47" s="38">
        <f t="shared" si="19"/>
        <v>1</v>
      </c>
      <c r="K47" s="38">
        <f t="shared" si="19"/>
        <v>1</v>
      </c>
      <c r="L47" s="38">
        <f t="shared" si="19"/>
        <v>0</v>
      </c>
      <c r="M47" s="38">
        <f t="shared" si="19"/>
        <v>1</v>
      </c>
      <c r="N47" s="38">
        <f t="shared" si="19"/>
        <v>1</v>
      </c>
      <c r="O47" s="38">
        <f t="shared" si="19"/>
        <v>0</v>
      </c>
      <c r="P47" s="38">
        <f t="shared" si="19"/>
        <v>0</v>
      </c>
      <c r="Q47" s="38">
        <f t="shared" si="19"/>
        <v>0</v>
      </c>
      <c r="R47" s="38">
        <f t="shared" si="19"/>
        <v>1</v>
      </c>
      <c r="S47" s="38">
        <f t="shared" si="19"/>
        <v>0</v>
      </c>
      <c r="T47" s="38">
        <f t="shared" si="19"/>
        <v>0</v>
      </c>
      <c r="U47" s="38">
        <f t="shared" si="19"/>
        <v>0</v>
      </c>
      <c r="V47" s="38">
        <f t="shared" si="19"/>
        <v>0</v>
      </c>
      <c r="W47" s="38">
        <f t="shared" si="19"/>
        <v>0</v>
      </c>
      <c r="X47" s="38">
        <f t="shared" si="19"/>
        <v>0</v>
      </c>
      <c r="Y47" s="38">
        <f t="shared" si="19"/>
        <v>0</v>
      </c>
      <c r="Z47" s="38">
        <f t="shared" si="19"/>
        <v>0</v>
      </c>
      <c r="AA47" s="27"/>
    </row>
    <row r="48" spans="2:27" ht="9.75" hidden="1" customHeight="1" x14ac:dyDescent="0.2">
      <c r="B48" s="27"/>
      <c r="C48" s="27"/>
      <c r="D48" s="27"/>
      <c r="E48" s="31" t="str">
        <f t="shared" si="6"/>
        <v>P14</v>
      </c>
      <c r="F48" s="32">
        <f t="shared" si="7"/>
        <v>1</v>
      </c>
      <c r="G48" s="38">
        <f t="shared" ref="G48:Z48" si="20">IF($F48&gt;0,G24,0)</f>
        <v>0</v>
      </c>
      <c r="H48" s="38">
        <f t="shared" si="20"/>
        <v>0</v>
      </c>
      <c r="I48" s="38">
        <f t="shared" si="20"/>
        <v>0</v>
      </c>
      <c r="J48" s="38">
        <f t="shared" si="20"/>
        <v>1</v>
      </c>
      <c r="K48" s="38">
        <f t="shared" si="20"/>
        <v>0</v>
      </c>
      <c r="L48" s="38">
        <f t="shared" si="20"/>
        <v>1</v>
      </c>
      <c r="M48" s="38">
        <f t="shared" si="20"/>
        <v>0</v>
      </c>
      <c r="N48" s="38">
        <f t="shared" si="20"/>
        <v>0</v>
      </c>
      <c r="O48" s="38">
        <f t="shared" si="20"/>
        <v>0</v>
      </c>
      <c r="P48" s="38">
        <f t="shared" si="20"/>
        <v>1</v>
      </c>
      <c r="Q48" s="38">
        <f t="shared" si="20"/>
        <v>0</v>
      </c>
      <c r="R48" s="38">
        <f t="shared" si="20"/>
        <v>0</v>
      </c>
      <c r="S48" s="38">
        <f t="shared" si="20"/>
        <v>0</v>
      </c>
      <c r="T48" s="38">
        <f t="shared" si="20"/>
        <v>0</v>
      </c>
      <c r="U48" s="38">
        <f t="shared" si="20"/>
        <v>0</v>
      </c>
      <c r="V48" s="38">
        <f t="shared" si="20"/>
        <v>0</v>
      </c>
      <c r="W48" s="38">
        <f t="shared" si="20"/>
        <v>0</v>
      </c>
      <c r="X48" s="38">
        <f t="shared" si="20"/>
        <v>0</v>
      </c>
      <c r="Y48" s="38">
        <f t="shared" si="20"/>
        <v>0</v>
      </c>
      <c r="Z48" s="38">
        <f t="shared" si="20"/>
        <v>0</v>
      </c>
      <c r="AA48" s="27"/>
    </row>
    <row r="49" spans="2:27" ht="9.75" hidden="1" customHeight="1" x14ac:dyDescent="0.2">
      <c r="B49" s="27"/>
      <c r="C49" s="27"/>
      <c r="D49" s="27"/>
      <c r="E49" s="31" t="str">
        <f t="shared" si="6"/>
        <v>P15</v>
      </c>
      <c r="F49" s="32">
        <f t="shared" si="7"/>
        <v>0</v>
      </c>
      <c r="G49" s="38">
        <f t="shared" ref="G49:Z49" si="21">IF($F49&gt;0,G25,0)</f>
        <v>0</v>
      </c>
      <c r="H49" s="38">
        <f t="shared" si="21"/>
        <v>0</v>
      </c>
      <c r="I49" s="38">
        <f t="shared" si="21"/>
        <v>0</v>
      </c>
      <c r="J49" s="38">
        <f t="shared" si="21"/>
        <v>0</v>
      </c>
      <c r="K49" s="38">
        <f t="shared" si="21"/>
        <v>0</v>
      </c>
      <c r="L49" s="38">
        <f t="shared" si="21"/>
        <v>0</v>
      </c>
      <c r="M49" s="38">
        <f t="shared" si="21"/>
        <v>0</v>
      </c>
      <c r="N49" s="38">
        <f t="shared" si="21"/>
        <v>0</v>
      </c>
      <c r="O49" s="38">
        <f t="shared" si="21"/>
        <v>0</v>
      </c>
      <c r="P49" s="38">
        <f t="shared" si="21"/>
        <v>0</v>
      </c>
      <c r="Q49" s="38">
        <f t="shared" si="21"/>
        <v>0</v>
      </c>
      <c r="R49" s="38">
        <f t="shared" si="21"/>
        <v>0</v>
      </c>
      <c r="S49" s="38">
        <f t="shared" si="21"/>
        <v>0</v>
      </c>
      <c r="T49" s="38">
        <f t="shared" si="21"/>
        <v>0</v>
      </c>
      <c r="U49" s="38">
        <f t="shared" si="21"/>
        <v>0</v>
      </c>
      <c r="V49" s="38">
        <f t="shared" si="21"/>
        <v>0</v>
      </c>
      <c r="W49" s="38">
        <f t="shared" si="21"/>
        <v>0</v>
      </c>
      <c r="X49" s="38">
        <f t="shared" si="21"/>
        <v>0</v>
      </c>
      <c r="Y49" s="38">
        <f t="shared" si="21"/>
        <v>0</v>
      </c>
      <c r="Z49" s="38">
        <f t="shared" si="21"/>
        <v>0</v>
      </c>
      <c r="AA49" s="27"/>
    </row>
    <row r="50" spans="2:27" ht="9.75" hidden="1" customHeight="1" x14ac:dyDescent="0.2">
      <c r="B50" s="27"/>
      <c r="C50" s="27"/>
      <c r="D50" s="27"/>
      <c r="E50" s="31" t="str">
        <f t="shared" si="6"/>
        <v>P16</v>
      </c>
      <c r="F50" s="32">
        <f t="shared" si="7"/>
        <v>0</v>
      </c>
      <c r="G50" s="38">
        <f t="shared" ref="G50:Z50" si="22">IF($F50&gt;0,G26,0)</f>
        <v>0</v>
      </c>
      <c r="H50" s="38">
        <f t="shared" si="22"/>
        <v>0</v>
      </c>
      <c r="I50" s="38">
        <f t="shared" si="22"/>
        <v>0</v>
      </c>
      <c r="J50" s="38">
        <f t="shared" si="22"/>
        <v>0</v>
      </c>
      <c r="K50" s="38">
        <f t="shared" si="22"/>
        <v>0</v>
      </c>
      <c r="L50" s="38">
        <f t="shared" si="22"/>
        <v>0</v>
      </c>
      <c r="M50" s="38">
        <f t="shared" si="22"/>
        <v>0</v>
      </c>
      <c r="N50" s="38">
        <f t="shared" si="22"/>
        <v>0</v>
      </c>
      <c r="O50" s="38">
        <f t="shared" si="22"/>
        <v>0</v>
      </c>
      <c r="P50" s="38">
        <f t="shared" si="22"/>
        <v>0</v>
      </c>
      <c r="Q50" s="38">
        <f t="shared" si="22"/>
        <v>0</v>
      </c>
      <c r="R50" s="38">
        <f t="shared" si="22"/>
        <v>0</v>
      </c>
      <c r="S50" s="38">
        <f t="shared" si="22"/>
        <v>0</v>
      </c>
      <c r="T50" s="38">
        <f t="shared" si="22"/>
        <v>0</v>
      </c>
      <c r="U50" s="38">
        <f t="shared" si="22"/>
        <v>0</v>
      </c>
      <c r="V50" s="38">
        <f t="shared" si="22"/>
        <v>0</v>
      </c>
      <c r="W50" s="38">
        <f t="shared" si="22"/>
        <v>0</v>
      </c>
      <c r="X50" s="38">
        <f t="shared" si="22"/>
        <v>0</v>
      </c>
      <c r="Y50" s="38">
        <f t="shared" si="22"/>
        <v>0</v>
      </c>
      <c r="Z50" s="38">
        <f t="shared" si="22"/>
        <v>0</v>
      </c>
      <c r="AA50" s="27"/>
    </row>
    <row r="51" spans="2:27" ht="9.75" hidden="1" customHeight="1" x14ac:dyDescent="0.2">
      <c r="B51" s="27"/>
      <c r="C51" s="27"/>
      <c r="D51" s="27"/>
      <c r="E51" s="31" t="str">
        <f t="shared" si="6"/>
        <v>P17</v>
      </c>
      <c r="F51" s="32">
        <f t="shared" si="7"/>
        <v>0</v>
      </c>
      <c r="G51" s="38">
        <f t="shared" ref="G51:Z51" si="23">IF($F51&gt;0,G27,0)</f>
        <v>0</v>
      </c>
      <c r="H51" s="38">
        <f t="shared" si="23"/>
        <v>0</v>
      </c>
      <c r="I51" s="38">
        <f t="shared" si="23"/>
        <v>0</v>
      </c>
      <c r="J51" s="38">
        <f t="shared" si="23"/>
        <v>0</v>
      </c>
      <c r="K51" s="38">
        <f t="shared" si="23"/>
        <v>0</v>
      </c>
      <c r="L51" s="38">
        <f t="shared" si="23"/>
        <v>0</v>
      </c>
      <c r="M51" s="38">
        <f t="shared" si="23"/>
        <v>0</v>
      </c>
      <c r="N51" s="38">
        <f t="shared" si="23"/>
        <v>0</v>
      </c>
      <c r="O51" s="38">
        <f t="shared" si="23"/>
        <v>0</v>
      </c>
      <c r="P51" s="38">
        <f t="shared" si="23"/>
        <v>0</v>
      </c>
      <c r="Q51" s="38">
        <f t="shared" si="23"/>
        <v>0</v>
      </c>
      <c r="R51" s="38">
        <f t="shared" si="23"/>
        <v>0</v>
      </c>
      <c r="S51" s="38">
        <f t="shared" si="23"/>
        <v>0</v>
      </c>
      <c r="T51" s="38">
        <f t="shared" si="23"/>
        <v>0</v>
      </c>
      <c r="U51" s="38">
        <f t="shared" si="23"/>
        <v>0</v>
      </c>
      <c r="V51" s="38">
        <f t="shared" si="23"/>
        <v>0</v>
      </c>
      <c r="W51" s="38">
        <f t="shared" si="23"/>
        <v>0</v>
      </c>
      <c r="X51" s="38">
        <f t="shared" si="23"/>
        <v>0</v>
      </c>
      <c r="Y51" s="38">
        <f t="shared" si="23"/>
        <v>0</v>
      </c>
      <c r="Z51" s="38">
        <f t="shared" si="23"/>
        <v>0</v>
      </c>
      <c r="AA51" s="27"/>
    </row>
    <row r="52" spans="2:27" ht="9.75" hidden="1" customHeight="1" x14ac:dyDescent="0.2">
      <c r="B52" s="27"/>
      <c r="C52" s="27"/>
      <c r="D52" s="27"/>
      <c r="E52" s="31" t="str">
        <f t="shared" si="6"/>
        <v>P18</v>
      </c>
      <c r="F52" s="32">
        <f t="shared" si="7"/>
        <v>0</v>
      </c>
      <c r="G52" s="38">
        <f t="shared" ref="G52:Z52" si="24">IF($F52&gt;0,G28,0)</f>
        <v>0</v>
      </c>
      <c r="H52" s="38">
        <f t="shared" si="24"/>
        <v>0</v>
      </c>
      <c r="I52" s="38">
        <f t="shared" si="24"/>
        <v>0</v>
      </c>
      <c r="J52" s="38">
        <f t="shared" si="24"/>
        <v>0</v>
      </c>
      <c r="K52" s="38">
        <f t="shared" si="24"/>
        <v>0</v>
      </c>
      <c r="L52" s="38">
        <f t="shared" si="24"/>
        <v>0</v>
      </c>
      <c r="M52" s="38">
        <f t="shared" si="24"/>
        <v>0</v>
      </c>
      <c r="N52" s="38">
        <f t="shared" si="24"/>
        <v>0</v>
      </c>
      <c r="O52" s="38">
        <f t="shared" si="24"/>
        <v>0</v>
      </c>
      <c r="P52" s="38">
        <f t="shared" si="24"/>
        <v>0</v>
      </c>
      <c r="Q52" s="38">
        <f t="shared" si="24"/>
        <v>0</v>
      </c>
      <c r="R52" s="38">
        <f t="shared" si="24"/>
        <v>0</v>
      </c>
      <c r="S52" s="38">
        <f t="shared" si="24"/>
        <v>0</v>
      </c>
      <c r="T52" s="38">
        <f t="shared" si="24"/>
        <v>0</v>
      </c>
      <c r="U52" s="38">
        <f t="shared" si="24"/>
        <v>0</v>
      </c>
      <c r="V52" s="38">
        <f t="shared" si="24"/>
        <v>0</v>
      </c>
      <c r="W52" s="38">
        <f t="shared" si="24"/>
        <v>0</v>
      </c>
      <c r="X52" s="38">
        <f t="shared" si="24"/>
        <v>0</v>
      </c>
      <c r="Y52" s="38">
        <f t="shared" si="24"/>
        <v>0</v>
      </c>
      <c r="Z52" s="38">
        <f t="shared" si="24"/>
        <v>0</v>
      </c>
      <c r="AA52" s="27"/>
    </row>
    <row r="53" spans="2:27" ht="9.75" hidden="1" customHeight="1" x14ac:dyDescent="0.2">
      <c r="B53" s="27"/>
      <c r="C53" s="27"/>
      <c r="D53" s="27"/>
      <c r="E53" s="31" t="str">
        <f t="shared" si="6"/>
        <v>P19</v>
      </c>
      <c r="F53" s="32">
        <f t="shared" si="7"/>
        <v>0</v>
      </c>
      <c r="G53" s="38">
        <f t="shared" ref="G53:Z53" si="25">IF($F53&gt;0,G29,0)</f>
        <v>0</v>
      </c>
      <c r="H53" s="38">
        <f t="shared" si="25"/>
        <v>0</v>
      </c>
      <c r="I53" s="38">
        <f t="shared" si="25"/>
        <v>0</v>
      </c>
      <c r="J53" s="38">
        <f t="shared" si="25"/>
        <v>0</v>
      </c>
      <c r="K53" s="38">
        <f t="shared" si="25"/>
        <v>0</v>
      </c>
      <c r="L53" s="38">
        <f t="shared" si="25"/>
        <v>0</v>
      </c>
      <c r="M53" s="38">
        <f t="shared" si="25"/>
        <v>0</v>
      </c>
      <c r="N53" s="38">
        <f t="shared" si="25"/>
        <v>0</v>
      </c>
      <c r="O53" s="38">
        <f t="shared" si="25"/>
        <v>0</v>
      </c>
      <c r="P53" s="38">
        <f t="shared" si="25"/>
        <v>0</v>
      </c>
      <c r="Q53" s="38">
        <f t="shared" si="25"/>
        <v>0</v>
      </c>
      <c r="R53" s="38">
        <f t="shared" si="25"/>
        <v>0</v>
      </c>
      <c r="S53" s="38">
        <f t="shared" si="25"/>
        <v>0</v>
      </c>
      <c r="T53" s="38">
        <f t="shared" si="25"/>
        <v>0</v>
      </c>
      <c r="U53" s="38">
        <f t="shared" si="25"/>
        <v>0</v>
      </c>
      <c r="V53" s="38">
        <f t="shared" si="25"/>
        <v>0</v>
      </c>
      <c r="W53" s="38">
        <f t="shared" si="25"/>
        <v>0</v>
      </c>
      <c r="X53" s="38">
        <f t="shared" si="25"/>
        <v>0</v>
      </c>
      <c r="Y53" s="38">
        <f t="shared" si="25"/>
        <v>0</v>
      </c>
      <c r="Z53" s="38">
        <f t="shared" si="25"/>
        <v>0</v>
      </c>
      <c r="AA53" s="27"/>
    </row>
    <row r="54" spans="2:27" ht="9.75" hidden="1" customHeight="1" x14ac:dyDescent="0.2">
      <c r="B54" s="27"/>
      <c r="C54" s="27"/>
      <c r="D54" s="27"/>
      <c r="E54" s="31" t="str">
        <f t="shared" si="6"/>
        <v>P20</v>
      </c>
      <c r="F54" s="32">
        <f t="shared" si="7"/>
        <v>0</v>
      </c>
      <c r="G54" s="38">
        <f t="shared" ref="G54:Z54" si="26">IF($F54&gt;0,G30,0)</f>
        <v>0</v>
      </c>
      <c r="H54" s="38">
        <f t="shared" si="26"/>
        <v>0</v>
      </c>
      <c r="I54" s="38">
        <f t="shared" si="26"/>
        <v>0</v>
      </c>
      <c r="J54" s="38">
        <f t="shared" si="26"/>
        <v>0</v>
      </c>
      <c r="K54" s="38">
        <f t="shared" si="26"/>
        <v>0</v>
      </c>
      <c r="L54" s="38">
        <f t="shared" si="26"/>
        <v>0</v>
      </c>
      <c r="M54" s="38">
        <f t="shared" si="26"/>
        <v>0</v>
      </c>
      <c r="N54" s="38">
        <f t="shared" si="26"/>
        <v>0</v>
      </c>
      <c r="O54" s="38">
        <f t="shared" si="26"/>
        <v>0</v>
      </c>
      <c r="P54" s="38">
        <f t="shared" si="26"/>
        <v>0</v>
      </c>
      <c r="Q54" s="38">
        <f t="shared" si="26"/>
        <v>0</v>
      </c>
      <c r="R54" s="38">
        <f t="shared" si="26"/>
        <v>0</v>
      </c>
      <c r="S54" s="38">
        <f t="shared" si="26"/>
        <v>0</v>
      </c>
      <c r="T54" s="38">
        <f t="shared" si="26"/>
        <v>0</v>
      </c>
      <c r="U54" s="38">
        <f t="shared" si="26"/>
        <v>0</v>
      </c>
      <c r="V54" s="38">
        <f t="shared" si="26"/>
        <v>0</v>
      </c>
      <c r="W54" s="38">
        <f t="shared" si="26"/>
        <v>0</v>
      </c>
      <c r="X54" s="38">
        <f t="shared" si="26"/>
        <v>0</v>
      </c>
      <c r="Y54" s="38">
        <f t="shared" si="26"/>
        <v>0</v>
      </c>
      <c r="Z54" s="38">
        <f t="shared" si="26"/>
        <v>0</v>
      </c>
      <c r="AA54" s="27"/>
    </row>
    <row r="55" spans="2:27" ht="9.75" hidden="1" customHeight="1" x14ac:dyDescent="0.2">
      <c r="B55" s="27"/>
      <c r="C55" s="27"/>
      <c r="D55" s="27"/>
      <c r="E55" s="31"/>
      <c r="F55" s="34" t="s">
        <v>36</v>
      </c>
      <c r="G55" s="40">
        <f t="shared" ref="G55:Z55" si="27">SUM(G35:G54)</f>
        <v>3</v>
      </c>
      <c r="H55" s="41">
        <f t="shared" si="27"/>
        <v>0</v>
      </c>
      <c r="I55" s="41">
        <f t="shared" si="27"/>
        <v>1</v>
      </c>
      <c r="J55" s="41">
        <f t="shared" si="27"/>
        <v>5</v>
      </c>
      <c r="K55" s="41">
        <f t="shared" si="27"/>
        <v>1</v>
      </c>
      <c r="L55" s="41">
        <f t="shared" si="27"/>
        <v>3</v>
      </c>
      <c r="M55" s="41">
        <f t="shared" si="27"/>
        <v>1</v>
      </c>
      <c r="N55" s="41">
        <f t="shared" si="27"/>
        <v>1</v>
      </c>
      <c r="O55" s="41">
        <f t="shared" si="27"/>
        <v>0</v>
      </c>
      <c r="P55" s="41">
        <f t="shared" si="27"/>
        <v>4</v>
      </c>
      <c r="Q55" s="41">
        <f t="shared" si="27"/>
        <v>0</v>
      </c>
      <c r="R55" s="41">
        <f t="shared" si="27"/>
        <v>1</v>
      </c>
      <c r="S55" s="41">
        <f t="shared" si="27"/>
        <v>0</v>
      </c>
      <c r="T55" s="41">
        <f t="shared" si="27"/>
        <v>0</v>
      </c>
      <c r="U55" s="41">
        <f t="shared" si="27"/>
        <v>0</v>
      </c>
      <c r="V55" s="41">
        <f t="shared" si="27"/>
        <v>0</v>
      </c>
      <c r="W55" s="41">
        <f t="shared" si="27"/>
        <v>0</v>
      </c>
      <c r="X55" s="41">
        <f t="shared" si="27"/>
        <v>0</v>
      </c>
      <c r="Y55" s="41">
        <f t="shared" si="27"/>
        <v>0</v>
      </c>
      <c r="Z55" s="42">
        <f t="shared" si="27"/>
        <v>0</v>
      </c>
      <c r="AA55" s="27"/>
    </row>
    <row r="56" spans="2:27" ht="24.75" hidden="1" customHeight="1" x14ac:dyDescent="0.2">
      <c r="B56" s="27"/>
      <c r="C56" s="27"/>
      <c r="D56" s="27"/>
      <c r="E56" s="31"/>
      <c r="F56" s="43" t="s">
        <v>39</v>
      </c>
      <c r="G56" s="44">
        <f>IF(SUM(G60:G79)&gt;0,1,0)</f>
        <v>1</v>
      </c>
      <c r="H56" s="44">
        <f>IF(SUM(H60:H79)&gt;0,MAX($G56:G56)+1,0)</f>
        <v>0</v>
      </c>
      <c r="I56" s="44">
        <f>IF(SUM(I60:I79)&gt;0,MAX($G56:H56)+1,0)</f>
        <v>0</v>
      </c>
      <c r="J56" s="44">
        <f>IF(SUM(J60:J79)&gt;0,MAX($G56:I56)+1,0)</f>
        <v>2</v>
      </c>
      <c r="K56" s="44">
        <f>IF(SUM(K60:K79)&gt;0,MAX($G56:J56)+1,0)</f>
        <v>0</v>
      </c>
      <c r="L56" s="44">
        <f>IF(SUM(L60:L79)&gt;0,MAX($G56:K56)+1,0)</f>
        <v>3</v>
      </c>
      <c r="M56" s="44">
        <f>IF(SUM(M60:M79)&gt;0,MAX($G56:L56)+1,0)</f>
        <v>0</v>
      </c>
      <c r="N56" s="44">
        <f>IF(SUM(N60:N79)&gt;0,MAX($G56:M56)+1,0)</f>
        <v>0</v>
      </c>
      <c r="O56" s="44">
        <f>IF(SUM(O60:O79)&gt;0,MAX($G56:N56)+1,0)</f>
        <v>0</v>
      </c>
      <c r="P56" s="44">
        <f>IF(SUM(P60:P79)&gt;0,MAX($G56:O56)+1,0)</f>
        <v>4</v>
      </c>
      <c r="Q56" s="44">
        <f>IF(SUM(Q60:Q79)&gt;0,MAX($G56:P56)+1,0)</f>
        <v>0</v>
      </c>
      <c r="R56" s="44">
        <f>IF(SUM(R60:R79)&gt;0,MAX($G56:Q56)+1,0)</f>
        <v>0</v>
      </c>
      <c r="S56" s="44">
        <f>IF(SUM(S60:S79)&gt;0,MAX($G56:R56)+1,0)</f>
        <v>0</v>
      </c>
      <c r="T56" s="44">
        <f>IF(SUM(T60:T79)&gt;0,MAX($G56:S56)+1,0)</f>
        <v>0</v>
      </c>
      <c r="U56" s="44">
        <f>IF(SUM(U60:U79)&gt;0,MAX($G56:T56)+1,0)</f>
        <v>0</v>
      </c>
      <c r="V56" s="44">
        <f>IF(SUM(V60:V79)&gt;0,MAX($G56:U56)+1,0)</f>
        <v>0</v>
      </c>
      <c r="W56" s="44">
        <f>IF(SUM(W60:W79)&gt;0,MAX($G56:V56)+1,0)</f>
        <v>0</v>
      </c>
      <c r="X56" s="44">
        <f>IF(SUM(X60:X79)&gt;0,MAX($G56:W56)+1,0)</f>
        <v>0</v>
      </c>
      <c r="Y56" s="44">
        <f>IF(SUM(Y60:Y79)&gt;0,MAX($G56:X56)+1,0)</f>
        <v>0</v>
      </c>
      <c r="Z56" s="44">
        <f>IF(SUM(Z60:Z79)&gt;0,MAX($G56:Y56)+1,0)</f>
        <v>0</v>
      </c>
      <c r="AA56" s="27"/>
    </row>
    <row r="58" spans="2:27" ht="24.75" customHeight="1" x14ac:dyDescent="0.2">
      <c r="D58" s="121" t="s">
        <v>35</v>
      </c>
    </row>
    <row r="59" spans="2:27" ht="24.75" customHeight="1" x14ac:dyDescent="0.2">
      <c r="D59" s="115"/>
      <c r="E59" s="116"/>
      <c r="F59" s="117" t="s">
        <v>20</v>
      </c>
      <c r="G59" s="116">
        <f>G6</f>
        <v>1</v>
      </c>
      <c r="H59" s="116">
        <f t="shared" ref="H59:Z59" si="28">H6</f>
        <v>2</v>
      </c>
      <c r="I59" s="116">
        <f t="shared" si="28"/>
        <v>3</v>
      </c>
      <c r="J59" s="116">
        <f t="shared" si="28"/>
        <v>4</v>
      </c>
      <c r="K59" s="116">
        <f t="shared" si="28"/>
        <v>5</v>
      </c>
      <c r="L59" s="116">
        <f t="shared" si="28"/>
        <v>6</v>
      </c>
      <c r="M59" s="116">
        <f t="shared" si="28"/>
        <v>7</v>
      </c>
      <c r="N59" s="116">
        <f t="shared" si="28"/>
        <v>8</v>
      </c>
      <c r="O59" s="116">
        <f t="shared" si="28"/>
        <v>9</v>
      </c>
      <c r="P59" s="116">
        <f t="shared" si="28"/>
        <v>10</v>
      </c>
      <c r="Q59" s="116">
        <f t="shared" si="28"/>
        <v>11</v>
      </c>
      <c r="R59" s="116">
        <f t="shared" si="28"/>
        <v>12</v>
      </c>
      <c r="S59" s="116">
        <f t="shared" si="28"/>
        <v>13</v>
      </c>
      <c r="T59" s="116">
        <f t="shared" si="28"/>
        <v>14</v>
      </c>
      <c r="U59" s="116">
        <f t="shared" si="28"/>
        <v>15</v>
      </c>
      <c r="V59" s="116">
        <f t="shared" si="28"/>
        <v>16</v>
      </c>
      <c r="W59" s="116">
        <f t="shared" si="28"/>
        <v>17</v>
      </c>
      <c r="X59" s="116">
        <f t="shared" si="28"/>
        <v>18</v>
      </c>
      <c r="Y59" s="116">
        <f t="shared" si="28"/>
        <v>19</v>
      </c>
      <c r="Z59" s="116">
        <f t="shared" si="28"/>
        <v>20</v>
      </c>
    </row>
    <row r="60" spans="2:27" ht="15.75" customHeight="1" x14ac:dyDescent="0.2">
      <c r="D60" s="118"/>
      <c r="E60" s="119" t="s">
        <v>34</v>
      </c>
      <c r="F60" s="129" t="str">
        <f t="shared" ref="F60:F79" si="29">E11</f>
        <v>P1</v>
      </c>
      <c r="G60" s="130">
        <f>IF(AND(G$55&gt;=$Z$4,G$8="C"),Datos!D10,0)</f>
        <v>0</v>
      </c>
      <c r="H60" s="130">
        <f>IF(AND(H$55&gt;=$Z$4,H$8="C"),Datos!E10,0)</f>
        <v>0</v>
      </c>
      <c r="I60" s="130">
        <f>IF(AND(I$55&gt;=$Z$4,I$8="C"),Datos!F10,0)</f>
        <v>0</v>
      </c>
      <c r="J60" s="130">
        <f>IF(AND(J$55&gt;=$Z$4,J$8="C"),Datos!G10,0)</f>
        <v>0</v>
      </c>
      <c r="K60" s="130">
        <f>IF(AND(K$55&gt;=$Z$4,K$8="C"),Datos!H10,0)</f>
        <v>0</v>
      </c>
      <c r="L60" s="130">
        <f>IF(AND(L$55&gt;=$Z$4,L$8="C"),Datos!I10,0)</f>
        <v>0</v>
      </c>
      <c r="M60" s="130">
        <f>IF(AND(M$55&gt;=$Z$4,M$8="C"),Datos!J10,0)</f>
        <v>0</v>
      </c>
      <c r="N60" s="130">
        <f>IF(AND(N$55&gt;=$Z$4,N$8="C"),Datos!K10,0)</f>
        <v>0</v>
      </c>
      <c r="O60" s="130">
        <f>IF(AND(O$55&gt;=$Z$4,O$8="C"),Datos!L10,0)</f>
        <v>0</v>
      </c>
      <c r="P60" s="130">
        <f>IF(AND(P$55&gt;=$Z$4,P$8="C"),Datos!M10,0)</f>
        <v>0</v>
      </c>
      <c r="Q60" s="130">
        <f>IF(AND(Q$55&gt;=$Z$4,Q$8="C"),Datos!N10,0)</f>
        <v>0</v>
      </c>
      <c r="R60" s="130">
        <f>IF(AND(R$55&gt;=$Z$4,R$8="C"),Datos!O10,0)</f>
        <v>0</v>
      </c>
      <c r="S60" s="130">
        <f>IF(AND(S$55&gt;=$Z$4,S$8="C"),Datos!P10,0)</f>
        <v>0</v>
      </c>
      <c r="T60" s="130">
        <f>IF(AND(T$55&gt;=$Z$4,T$8="C"),Datos!Q10,0)</f>
        <v>0</v>
      </c>
      <c r="U60" s="130">
        <f>IF(AND(U$55&gt;=$Z$4,U$8="C"),Datos!R10,0)</f>
        <v>0</v>
      </c>
      <c r="V60" s="130">
        <f>IF(AND(V$55&gt;=$Z$4,V$8="C"),Datos!S10,0)</f>
        <v>0</v>
      </c>
      <c r="W60" s="130">
        <f>IF(AND(W$55&gt;=$Z$4,W$8="C"),Datos!T10,0)</f>
        <v>0</v>
      </c>
      <c r="X60" s="130">
        <f>IF(AND(X$55&gt;=$Z$4,X$8="C"),Datos!U10,0)</f>
        <v>0</v>
      </c>
      <c r="Y60" s="130">
        <f>IF(AND(Y$55&gt;=$Z$4,Y$8="C"),Datos!V10,0)</f>
        <v>0</v>
      </c>
      <c r="Z60" s="130">
        <f>IF(AND(Z$55&gt;=$Z$4,Z$8="C"),Datos!W10,0)</f>
        <v>0</v>
      </c>
    </row>
    <row r="61" spans="2:27" ht="15.75" customHeight="1" x14ac:dyDescent="0.2">
      <c r="D61" s="118"/>
      <c r="E61" s="118"/>
      <c r="F61" s="120" t="str">
        <f t="shared" si="29"/>
        <v>P2</v>
      </c>
      <c r="G61" s="114">
        <f>IF(AND(G$55&gt;=$Z$4,G$8="C"),Datos!D11,0)</f>
        <v>0</v>
      </c>
      <c r="H61" s="114">
        <f>IF(AND(H$55&gt;=$Z$4,H$8="C"),Datos!E11,0)</f>
        <v>0</v>
      </c>
      <c r="I61" s="114">
        <f>IF(AND(I$55&gt;=$Z$4,I$8="C"),Datos!F11,0)</f>
        <v>0</v>
      </c>
      <c r="J61" s="114">
        <f>IF(AND(J$55&gt;=$Z$4,J$8="C"),Datos!G11,0)</f>
        <v>0</v>
      </c>
      <c r="K61" s="114">
        <f>IF(AND(K$55&gt;=$Z$4,K$8="C"),Datos!H11,0)</f>
        <v>0</v>
      </c>
      <c r="L61" s="114">
        <f>IF(AND(L$55&gt;=$Z$4,L$8="C"),Datos!I11,0)</f>
        <v>0</v>
      </c>
      <c r="M61" s="114">
        <f>IF(AND(M$55&gt;=$Z$4,M$8="C"),Datos!J11,0)</f>
        <v>0</v>
      </c>
      <c r="N61" s="114">
        <f>IF(AND(N$55&gt;=$Z$4,N$8="C"),Datos!K11,0)</f>
        <v>0</v>
      </c>
      <c r="O61" s="114">
        <f>IF(AND(O$55&gt;=$Z$4,O$8="C"),Datos!L11,0)</f>
        <v>0</v>
      </c>
      <c r="P61" s="114">
        <f>IF(AND(P$55&gt;=$Z$4,P$8="C"),Datos!M11,0)</f>
        <v>0</v>
      </c>
      <c r="Q61" s="114">
        <f>IF(AND(Q$55&gt;=$Z$4,Q$8="C"),Datos!N11,0)</f>
        <v>0</v>
      </c>
      <c r="R61" s="114">
        <f>IF(AND(R$55&gt;=$Z$4,R$8="C"),Datos!O11,0)</f>
        <v>0</v>
      </c>
      <c r="S61" s="114">
        <f>IF(AND(S$55&gt;=$Z$4,S$8="C"),Datos!P11,0)</f>
        <v>0</v>
      </c>
      <c r="T61" s="114">
        <f>IF(AND(T$55&gt;=$Z$4,T$8="C"),Datos!Q11,0)</f>
        <v>0</v>
      </c>
      <c r="U61" s="114">
        <f>IF(AND(U$55&gt;=$Z$4,U$8="C"),Datos!R11,0)</f>
        <v>0</v>
      </c>
      <c r="V61" s="114">
        <f>IF(AND(V$55&gt;=$Z$4,V$8="C"),Datos!S11,0)</f>
        <v>0</v>
      </c>
      <c r="W61" s="114">
        <f>IF(AND(W$55&gt;=$Z$4,W$8="C"),Datos!T11,0)</f>
        <v>0</v>
      </c>
      <c r="X61" s="114">
        <f>IF(AND(X$55&gt;=$Z$4,X$8="C"),Datos!U11,0)</f>
        <v>0</v>
      </c>
      <c r="Y61" s="114">
        <f>IF(AND(Y$55&gt;=$Z$4,Y$8="C"),Datos!V11,0)</f>
        <v>0</v>
      </c>
      <c r="Z61" s="114">
        <f>IF(AND(Z$55&gt;=$Z$4,Z$8="C"),Datos!W11,0)</f>
        <v>0</v>
      </c>
    </row>
    <row r="62" spans="2:27" ht="15.75" customHeight="1" x14ac:dyDescent="0.2">
      <c r="D62" s="118"/>
      <c r="E62" s="118"/>
      <c r="F62" s="129" t="str">
        <f t="shared" si="29"/>
        <v>P3</v>
      </c>
      <c r="G62" s="130">
        <f>IF(AND(G$55&gt;=$Z$4,G$8="C"),Datos!D12,0)</f>
        <v>1</v>
      </c>
      <c r="H62" s="130">
        <f>IF(AND(H$55&gt;=$Z$4,H$8="C"),Datos!E12,0)</f>
        <v>0</v>
      </c>
      <c r="I62" s="130">
        <f>IF(AND(I$55&gt;=$Z$4,I$8="C"),Datos!F12,0)</f>
        <v>0</v>
      </c>
      <c r="J62" s="130">
        <f>IF(AND(J$55&gt;=$Z$4,J$8="C"),Datos!G12,0)</f>
        <v>0</v>
      </c>
      <c r="K62" s="130">
        <f>IF(AND(K$55&gt;=$Z$4,K$8="C"),Datos!H12,0)</f>
        <v>0</v>
      </c>
      <c r="L62" s="130">
        <f>IF(AND(L$55&gt;=$Z$4,L$8="C"),Datos!I12,0)</f>
        <v>0</v>
      </c>
      <c r="M62" s="130">
        <f>IF(AND(M$55&gt;=$Z$4,M$8="C"),Datos!J12,0)</f>
        <v>0</v>
      </c>
      <c r="N62" s="130">
        <f>IF(AND(N$55&gt;=$Z$4,N$8="C"),Datos!K12,0)</f>
        <v>0</v>
      </c>
      <c r="O62" s="130">
        <f>IF(AND(O$55&gt;=$Z$4,O$8="C"),Datos!L12,0)</f>
        <v>0</v>
      </c>
      <c r="P62" s="130">
        <f>IF(AND(P$55&gt;=$Z$4,P$8="C"),Datos!M12,0)</f>
        <v>1</v>
      </c>
      <c r="Q62" s="130">
        <f>IF(AND(Q$55&gt;=$Z$4,Q$8="C"),Datos!N12,0)</f>
        <v>0</v>
      </c>
      <c r="R62" s="130">
        <f>IF(AND(R$55&gt;=$Z$4,R$8="C"),Datos!O12,0)</f>
        <v>0</v>
      </c>
      <c r="S62" s="130">
        <f>IF(AND(S$55&gt;=$Z$4,S$8="C"),Datos!P12,0)</f>
        <v>0</v>
      </c>
      <c r="T62" s="130">
        <f>IF(AND(T$55&gt;=$Z$4,T$8="C"),Datos!Q12,0)</f>
        <v>0</v>
      </c>
      <c r="U62" s="130">
        <f>IF(AND(U$55&gt;=$Z$4,U$8="C"),Datos!R12,0)</f>
        <v>0</v>
      </c>
      <c r="V62" s="130">
        <f>IF(AND(V$55&gt;=$Z$4,V$8="C"),Datos!S12,0)</f>
        <v>0</v>
      </c>
      <c r="W62" s="130">
        <f>IF(AND(W$55&gt;=$Z$4,W$8="C"),Datos!T12,0)</f>
        <v>0</v>
      </c>
      <c r="X62" s="130">
        <f>IF(AND(X$55&gt;=$Z$4,X$8="C"),Datos!U12,0)</f>
        <v>0</v>
      </c>
      <c r="Y62" s="130">
        <f>IF(AND(Y$55&gt;=$Z$4,Y$8="C"),Datos!V12,0)</f>
        <v>0</v>
      </c>
      <c r="Z62" s="130">
        <f>IF(AND(Z$55&gt;=$Z$4,Z$8="C"),Datos!W12,0)</f>
        <v>0</v>
      </c>
    </row>
    <row r="63" spans="2:27" ht="15.75" customHeight="1" x14ac:dyDescent="0.2">
      <c r="D63" s="118"/>
      <c r="E63" s="118"/>
      <c r="F63" s="120" t="str">
        <f t="shared" si="29"/>
        <v>P4</v>
      </c>
      <c r="G63" s="114">
        <f>IF(AND(G$55&gt;=$Z$4,G$8="C"),Datos!D13,0)</f>
        <v>0</v>
      </c>
      <c r="H63" s="114">
        <f>IF(AND(H$55&gt;=$Z$4,H$8="C"),Datos!E13,0)</f>
        <v>0</v>
      </c>
      <c r="I63" s="114">
        <f>IF(AND(I$55&gt;=$Z$4,I$8="C"),Datos!F13,0)</f>
        <v>0</v>
      </c>
      <c r="J63" s="114">
        <f>IF(AND(J$55&gt;=$Z$4,J$8="C"),Datos!G13,0)</f>
        <v>0</v>
      </c>
      <c r="K63" s="114">
        <f>IF(AND(K$55&gt;=$Z$4,K$8="C"),Datos!H13,0)</f>
        <v>0</v>
      </c>
      <c r="L63" s="114">
        <f>IF(AND(L$55&gt;=$Z$4,L$8="C"),Datos!I13,0)</f>
        <v>0</v>
      </c>
      <c r="M63" s="114">
        <f>IF(AND(M$55&gt;=$Z$4,M$8="C"),Datos!J13,0)</f>
        <v>0</v>
      </c>
      <c r="N63" s="114">
        <f>IF(AND(N$55&gt;=$Z$4,N$8="C"),Datos!K13,0)</f>
        <v>0</v>
      </c>
      <c r="O63" s="114">
        <f>IF(AND(O$55&gt;=$Z$4,O$8="C"),Datos!L13,0)</f>
        <v>0</v>
      </c>
      <c r="P63" s="114">
        <f>IF(AND(P$55&gt;=$Z$4,P$8="C"),Datos!M13,0)</f>
        <v>0</v>
      </c>
      <c r="Q63" s="114">
        <f>IF(AND(Q$55&gt;=$Z$4,Q$8="C"),Datos!N13,0)</f>
        <v>0</v>
      </c>
      <c r="R63" s="114">
        <f>IF(AND(R$55&gt;=$Z$4,R$8="C"),Datos!O13,0)</f>
        <v>0</v>
      </c>
      <c r="S63" s="114">
        <f>IF(AND(S$55&gt;=$Z$4,S$8="C"),Datos!P13,0)</f>
        <v>0</v>
      </c>
      <c r="T63" s="114">
        <f>IF(AND(T$55&gt;=$Z$4,T$8="C"),Datos!Q13,0)</f>
        <v>0</v>
      </c>
      <c r="U63" s="114">
        <f>IF(AND(U$55&gt;=$Z$4,U$8="C"),Datos!R13,0)</f>
        <v>0</v>
      </c>
      <c r="V63" s="114">
        <f>IF(AND(V$55&gt;=$Z$4,V$8="C"),Datos!S13,0)</f>
        <v>0</v>
      </c>
      <c r="W63" s="114">
        <f>IF(AND(W$55&gt;=$Z$4,W$8="C"),Datos!T13,0)</f>
        <v>0</v>
      </c>
      <c r="X63" s="114">
        <f>IF(AND(X$55&gt;=$Z$4,X$8="C"),Datos!U13,0)</f>
        <v>0</v>
      </c>
      <c r="Y63" s="114">
        <f>IF(AND(Y$55&gt;=$Z$4,Y$8="C"),Datos!V13,0)</f>
        <v>0</v>
      </c>
      <c r="Z63" s="114">
        <f>IF(AND(Z$55&gt;=$Z$4,Z$8="C"),Datos!W13,0)</f>
        <v>0</v>
      </c>
    </row>
    <row r="64" spans="2:27" ht="15.75" customHeight="1" x14ac:dyDescent="0.2">
      <c r="D64" s="118"/>
      <c r="E64" s="118"/>
      <c r="F64" s="129" t="str">
        <f t="shared" si="29"/>
        <v>P5</v>
      </c>
      <c r="G64" s="130">
        <f>IF(AND(G$55&gt;=$Z$4,G$8="C"),Datos!D14,0)</f>
        <v>1</v>
      </c>
      <c r="H64" s="130">
        <f>IF(AND(H$55&gt;=$Z$4,H$8="C"),Datos!E14,0)</f>
        <v>0</v>
      </c>
      <c r="I64" s="130">
        <f>IF(AND(I$55&gt;=$Z$4,I$8="C"),Datos!F14,0)</f>
        <v>0</v>
      </c>
      <c r="J64" s="130">
        <f>IF(AND(J$55&gt;=$Z$4,J$8="C"),Datos!G14,0)</f>
        <v>1</v>
      </c>
      <c r="K64" s="130">
        <f>IF(AND(K$55&gt;=$Z$4,K$8="C"),Datos!H14,0)</f>
        <v>0</v>
      </c>
      <c r="L64" s="130">
        <f>IF(AND(L$55&gt;=$Z$4,L$8="C"),Datos!I14,0)</f>
        <v>1</v>
      </c>
      <c r="M64" s="130">
        <f>IF(AND(M$55&gt;=$Z$4,M$8="C"),Datos!J14,0)</f>
        <v>0</v>
      </c>
      <c r="N64" s="130">
        <f>IF(AND(N$55&gt;=$Z$4,N$8="C"),Datos!K14,0)</f>
        <v>0</v>
      </c>
      <c r="O64" s="130">
        <f>IF(AND(O$55&gt;=$Z$4,O$8="C"),Datos!L14,0)</f>
        <v>0</v>
      </c>
      <c r="P64" s="130">
        <f>IF(AND(P$55&gt;=$Z$4,P$8="C"),Datos!M14,0)</f>
        <v>1</v>
      </c>
      <c r="Q64" s="130">
        <f>IF(AND(Q$55&gt;=$Z$4,Q$8="C"),Datos!N14,0)</f>
        <v>0</v>
      </c>
      <c r="R64" s="130">
        <f>IF(AND(R$55&gt;=$Z$4,R$8="C"),Datos!O14,0)</f>
        <v>0</v>
      </c>
      <c r="S64" s="130">
        <f>IF(AND(S$55&gt;=$Z$4,S$8="C"),Datos!P14,0)</f>
        <v>0</v>
      </c>
      <c r="T64" s="130">
        <f>IF(AND(T$55&gt;=$Z$4,T$8="C"),Datos!Q14,0)</f>
        <v>0</v>
      </c>
      <c r="U64" s="130">
        <f>IF(AND(U$55&gt;=$Z$4,U$8="C"),Datos!R14,0)</f>
        <v>0</v>
      </c>
      <c r="V64" s="130">
        <f>IF(AND(V$55&gt;=$Z$4,V$8="C"),Datos!S14,0)</f>
        <v>0</v>
      </c>
      <c r="W64" s="130">
        <f>IF(AND(W$55&gt;=$Z$4,W$8="C"),Datos!T14,0)</f>
        <v>0</v>
      </c>
      <c r="X64" s="130">
        <f>IF(AND(X$55&gt;=$Z$4,X$8="C"),Datos!U14,0)</f>
        <v>0</v>
      </c>
      <c r="Y64" s="130">
        <f>IF(AND(Y$55&gt;=$Z$4,Y$8="C"),Datos!V14,0)</f>
        <v>0</v>
      </c>
      <c r="Z64" s="130">
        <f>IF(AND(Z$55&gt;=$Z$4,Z$8="C"),Datos!W14,0)</f>
        <v>0</v>
      </c>
    </row>
    <row r="65" spans="4:26" ht="15.75" customHeight="1" x14ac:dyDescent="0.2">
      <c r="D65" s="118"/>
      <c r="E65" s="118"/>
      <c r="F65" s="120" t="str">
        <f t="shared" si="29"/>
        <v>P6</v>
      </c>
      <c r="G65" s="114">
        <f>IF(AND(G$55&gt;=$Z$4,G$8="C"),Datos!D15,0)</f>
        <v>1</v>
      </c>
      <c r="H65" s="114">
        <f>IF(AND(H$55&gt;=$Z$4,H$8="C"),Datos!E15,0)</f>
        <v>0</v>
      </c>
      <c r="I65" s="114">
        <f>IF(AND(I$55&gt;=$Z$4,I$8="C"),Datos!F15,0)</f>
        <v>0</v>
      </c>
      <c r="J65" s="114">
        <f>IF(AND(J$55&gt;=$Z$4,J$8="C"),Datos!G15,0)</f>
        <v>1</v>
      </c>
      <c r="K65" s="114">
        <f>IF(AND(K$55&gt;=$Z$4,K$8="C"),Datos!H15,0)</f>
        <v>0</v>
      </c>
      <c r="L65" s="114">
        <f>IF(AND(L$55&gt;=$Z$4,L$8="C"),Datos!I15,0)</f>
        <v>1</v>
      </c>
      <c r="M65" s="114">
        <f>IF(AND(M$55&gt;=$Z$4,M$8="C"),Datos!J15,0)</f>
        <v>0</v>
      </c>
      <c r="N65" s="114">
        <f>IF(AND(N$55&gt;=$Z$4,N$8="C"),Datos!K15,0)</f>
        <v>0</v>
      </c>
      <c r="O65" s="114">
        <f>IF(AND(O$55&gt;=$Z$4,O$8="C"),Datos!L15,0)</f>
        <v>0</v>
      </c>
      <c r="P65" s="114">
        <f>IF(AND(P$55&gt;=$Z$4,P$8="C"),Datos!M15,0)</f>
        <v>1</v>
      </c>
      <c r="Q65" s="114">
        <f>IF(AND(Q$55&gt;=$Z$4,Q$8="C"),Datos!N15,0)</f>
        <v>0</v>
      </c>
      <c r="R65" s="114">
        <f>IF(AND(R$55&gt;=$Z$4,R$8="C"),Datos!O15,0)</f>
        <v>0</v>
      </c>
      <c r="S65" s="114">
        <f>IF(AND(S$55&gt;=$Z$4,S$8="C"),Datos!P15,0)</f>
        <v>0</v>
      </c>
      <c r="T65" s="114">
        <f>IF(AND(T$55&gt;=$Z$4,T$8="C"),Datos!Q15,0)</f>
        <v>0</v>
      </c>
      <c r="U65" s="114">
        <f>IF(AND(U$55&gt;=$Z$4,U$8="C"),Datos!R15,0)</f>
        <v>0</v>
      </c>
      <c r="V65" s="114">
        <f>IF(AND(V$55&gt;=$Z$4,V$8="C"),Datos!S15,0)</f>
        <v>0</v>
      </c>
      <c r="W65" s="114">
        <f>IF(AND(W$55&gt;=$Z$4,W$8="C"),Datos!T15,0)</f>
        <v>0</v>
      </c>
      <c r="X65" s="114">
        <f>IF(AND(X$55&gt;=$Z$4,X$8="C"),Datos!U15,0)</f>
        <v>0</v>
      </c>
      <c r="Y65" s="114">
        <f>IF(AND(Y$55&gt;=$Z$4,Y$8="C"),Datos!V15,0)</f>
        <v>0</v>
      </c>
      <c r="Z65" s="114">
        <f>IF(AND(Z$55&gt;=$Z$4,Z$8="C"),Datos!W15,0)</f>
        <v>0</v>
      </c>
    </row>
    <row r="66" spans="4:26" ht="15.75" customHeight="1" x14ac:dyDescent="0.2">
      <c r="D66" s="118"/>
      <c r="E66" s="118"/>
      <c r="F66" s="129" t="str">
        <f t="shared" si="29"/>
        <v>P7</v>
      </c>
      <c r="G66" s="130">
        <f>IF(AND(G$55&gt;=$Z$4,G$8="C"),Datos!D16,0)</f>
        <v>0</v>
      </c>
      <c r="H66" s="130">
        <f>IF(AND(H$55&gt;=$Z$4,H$8="C"),Datos!E16,0)</f>
        <v>0</v>
      </c>
      <c r="I66" s="130">
        <f>IF(AND(I$55&gt;=$Z$4,I$8="C"),Datos!F16,0)</f>
        <v>0</v>
      </c>
      <c r="J66" s="130">
        <f>IF(AND(J$55&gt;=$Z$4,J$8="C"),Datos!G16,0)</f>
        <v>0</v>
      </c>
      <c r="K66" s="130">
        <f>IF(AND(K$55&gt;=$Z$4,K$8="C"),Datos!H16,0)</f>
        <v>0</v>
      </c>
      <c r="L66" s="130">
        <f>IF(AND(L$55&gt;=$Z$4,L$8="C"),Datos!I16,0)</f>
        <v>0</v>
      </c>
      <c r="M66" s="130">
        <f>IF(AND(M$55&gt;=$Z$4,M$8="C"),Datos!J16,0)</f>
        <v>0</v>
      </c>
      <c r="N66" s="130">
        <f>IF(AND(N$55&gt;=$Z$4,N$8="C"),Datos!K16,0)</f>
        <v>0</v>
      </c>
      <c r="O66" s="130">
        <f>IF(AND(O$55&gt;=$Z$4,O$8="C"),Datos!L16,0)</f>
        <v>0</v>
      </c>
      <c r="P66" s="130">
        <f>IF(AND(P$55&gt;=$Z$4,P$8="C"),Datos!M16,0)</f>
        <v>0</v>
      </c>
      <c r="Q66" s="130">
        <f>IF(AND(Q$55&gt;=$Z$4,Q$8="C"),Datos!N16,0)</f>
        <v>0</v>
      </c>
      <c r="R66" s="130">
        <f>IF(AND(R$55&gt;=$Z$4,R$8="C"),Datos!O16,0)</f>
        <v>0</v>
      </c>
      <c r="S66" s="130">
        <f>IF(AND(S$55&gt;=$Z$4,S$8="C"),Datos!P16,0)</f>
        <v>0</v>
      </c>
      <c r="T66" s="130">
        <f>IF(AND(T$55&gt;=$Z$4,T$8="C"),Datos!Q16,0)</f>
        <v>0</v>
      </c>
      <c r="U66" s="130">
        <f>IF(AND(U$55&gt;=$Z$4,U$8="C"),Datos!R16,0)</f>
        <v>0</v>
      </c>
      <c r="V66" s="130">
        <f>IF(AND(V$55&gt;=$Z$4,V$8="C"),Datos!S16,0)</f>
        <v>0</v>
      </c>
      <c r="W66" s="130">
        <f>IF(AND(W$55&gt;=$Z$4,W$8="C"),Datos!T16,0)</f>
        <v>0</v>
      </c>
      <c r="X66" s="130">
        <f>IF(AND(X$55&gt;=$Z$4,X$8="C"),Datos!U16,0)</f>
        <v>0</v>
      </c>
      <c r="Y66" s="130">
        <f>IF(AND(Y$55&gt;=$Z$4,Y$8="C"),Datos!V16,0)</f>
        <v>0</v>
      </c>
      <c r="Z66" s="130">
        <f>IF(AND(Z$55&gt;=$Z$4,Z$8="C"),Datos!W16,0)</f>
        <v>0</v>
      </c>
    </row>
    <row r="67" spans="4:26" ht="15.75" customHeight="1" x14ac:dyDescent="0.2">
      <c r="D67" s="118"/>
      <c r="E67" s="118"/>
      <c r="F67" s="120" t="str">
        <f t="shared" si="29"/>
        <v>P8</v>
      </c>
      <c r="G67" s="114">
        <f>IF(AND(G$55&gt;=$Z$4,G$8="C"),Datos!D17,0)</f>
        <v>1</v>
      </c>
      <c r="H67" s="114">
        <f>IF(AND(H$55&gt;=$Z$4,H$8="C"),Datos!E17,0)</f>
        <v>0</v>
      </c>
      <c r="I67" s="114">
        <f>IF(AND(I$55&gt;=$Z$4,I$8="C"),Datos!F17,0)</f>
        <v>0</v>
      </c>
      <c r="J67" s="114">
        <f>IF(AND(J$55&gt;=$Z$4,J$8="C"),Datos!G17,0)</f>
        <v>1</v>
      </c>
      <c r="K67" s="114">
        <f>IF(AND(K$55&gt;=$Z$4,K$8="C"),Datos!H17,0)</f>
        <v>0</v>
      </c>
      <c r="L67" s="114">
        <f>IF(AND(L$55&gt;=$Z$4,L$8="C"),Datos!I17,0)</f>
        <v>0</v>
      </c>
      <c r="M67" s="114">
        <f>IF(AND(M$55&gt;=$Z$4,M$8="C"),Datos!J17,0)</f>
        <v>0</v>
      </c>
      <c r="N67" s="114">
        <f>IF(AND(N$55&gt;=$Z$4,N$8="C"),Datos!K17,0)</f>
        <v>0</v>
      </c>
      <c r="O67" s="114">
        <f>IF(AND(O$55&gt;=$Z$4,O$8="C"),Datos!L17,0)</f>
        <v>0</v>
      </c>
      <c r="P67" s="114">
        <f>IF(AND(P$55&gt;=$Z$4,P$8="C"),Datos!M17,0)</f>
        <v>1</v>
      </c>
      <c r="Q67" s="114">
        <f>IF(AND(Q$55&gt;=$Z$4,Q$8="C"),Datos!N17,0)</f>
        <v>0</v>
      </c>
      <c r="R67" s="114">
        <f>IF(AND(R$55&gt;=$Z$4,R$8="C"),Datos!O17,0)</f>
        <v>0</v>
      </c>
      <c r="S67" s="114">
        <f>IF(AND(S$55&gt;=$Z$4,S$8="C"),Datos!P17,0)</f>
        <v>0</v>
      </c>
      <c r="T67" s="114">
        <f>IF(AND(T$55&gt;=$Z$4,T$8="C"),Datos!Q17,0)</f>
        <v>0</v>
      </c>
      <c r="U67" s="114">
        <f>IF(AND(U$55&gt;=$Z$4,U$8="C"),Datos!R17,0)</f>
        <v>0</v>
      </c>
      <c r="V67" s="114">
        <f>IF(AND(V$55&gt;=$Z$4,V$8="C"),Datos!S17,0)</f>
        <v>0</v>
      </c>
      <c r="W67" s="114">
        <f>IF(AND(W$55&gt;=$Z$4,W$8="C"),Datos!T17,0)</f>
        <v>0</v>
      </c>
      <c r="X67" s="114">
        <f>IF(AND(X$55&gt;=$Z$4,X$8="C"),Datos!U17,0)</f>
        <v>0</v>
      </c>
      <c r="Y67" s="114">
        <f>IF(AND(Y$55&gt;=$Z$4,Y$8="C"),Datos!V17,0)</f>
        <v>0</v>
      </c>
      <c r="Z67" s="114">
        <f>IF(AND(Z$55&gt;=$Z$4,Z$8="C"),Datos!W17,0)</f>
        <v>0</v>
      </c>
    </row>
    <row r="68" spans="4:26" ht="15.75" customHeight="1" x14ac:dyDescent="0.2">
      <c r="D68" s="118"/>
      <c r="E68" s="118"/>
      <c r="F68" s="129" t="str">
        <f t="shared" si="29"/>
        <v>P9</v>
      </c>
      <c r="G68" s="130">
        <f>IF(AND(G$55&gt;=$Z$4,G$8="C"),Datos!D18,0)</f>
        <v>0</v>
      </c>
      <c r="H68" s="130">
        <f>IF(AND(H$55&gt;=$Z$4,H$8="C"),Datos!E18,0)</f>
        <v>0</v>
      </c>
      <c r="I68" s="130">
        <f>IF(AND(I$55&gt;=$Z$4,I$8="C"),Datos!F18,0)</f>
        <v>0</v>
      </c>
      <c r="J68" s="130">
        <f>IF(AND(J$55&gt;=$Z$4,J$8="C"),Datos!G18,0)</f>
        <v>0</v>
      </c>
      <c r="K68" s="130">
        <f>IF(AND(K$55&gt;=$Z$4,K$8="C"),Datos!H18,0)</f>
        <v>0</v>
      </c>
      <c r="L68" s="130">
        <f>IF(AND(L$55&gt;=$Z$4,L$8="C"),Datos!I18,0)</f>
        <v>0</v>
      </c>
      <c r="M68" s="130">
        <f>IF(AND(M$55&gt;=$Z$4,M$8="C"),Datos!J18,0)</f>
        <v>0</v>
      </c>
      <c r="N68" s="130">
        <f>IF(AND(N$55&gt;=$Z$4,N$8="C"),Datos!K18,0)</f>
        <v>0</v>
      </c>
      <c r="O68" s="130">
        <f>IF(AND(O$55&gt;=$Z$4,O$8="C"),Datos!L18,0)</f>
        <v>0</v>
      </c>
      <c r="P68" s="130">
        <f>IF(AND(P$55&gt;=$Z$4,P$8="C"),Datos!M18,0)</f>
        <v>0</v>
      </c>
      <c r="Q68" s="130">
        <f>IF(AND(Q$55&gt;=$Z$4,Q$8="C"),Datos!N18,0)</f>
        <v>0</v>
      </c>
      <c r="R68" s="130">
        <f>IF(AND(R$55&gt;=$Z$4,R$8="C"),Datos!O18,0)</f>
        <v>0</v>
      </c>
      <c r="S68" s="130">
        <f>IF(AND(S$55&gt;=$Z$4,S$8="C"),Datos!P18,0)</f>
        <v>0</v>
      </c>
      <c r="T68" s="130">
        <f>IF(AND(T$55&gt;=$Z$4,T$8="C"),Datos!Q18,0)</f>
        <v>0</v>
      </c>
      <c r="U68" s="130">
        <f>IF(AND(U$55&gt;=$Z$4,U$8="C"),Datos!R18,0)</f>
        <v>0</v>
      </c>
      <c r="V68" s="130">
        <f>IF(AND(V$55&gt;=$Z$4,V$8="C"),Datos!S18,0)</f>
        <v>0</v>
      </c>
      <c r="W68" s="130">
        <f>IF(AND(W$55&gt;=$Z$4,W$8="C"),Datos!T18,0)</f>
        <v>0</v>
      </c>
      <c r="X68" s="130">
        <f>IF(AND(X$55&gt;=$Z$4,X$8="C"),Datos!U18,0)</f>
        <v>0</v>
      </c>
      <c r="Y68" s="130">
        <f>IF(AND(Y$55&gt;=$Z$4,Y$8="C"),Datos!V18,0)</f>
        <v>0</v>
      </c>
      <c r="Z68" s="130">
        <f>IF(AND(Z$55&gt;=$Z$4,Z$8="C"),Datos!W18,0)</f>
        <v>0</v>
      </c>
    </row>
    <row r="69" spans="4:26" ht="15.75" customHeight="1" x14ac:dyDescent="0.2">
      <c r="D69" s="118"/>
      <c r="E69" s="118"/>
      <c r="F69" s="120" t="str">
        <f t="shared" si="29"/>
        <v>P10</v>
      </c>
      <c r="G69" s="114">
        <f>IF(AND(G$55&gt;=$Z$4,G$8="C"),Datos!D19,0)</f>
        <v>0</v>
      </c>
      <c r="H69" s="114">
        <f>IF(AND(H$55&gt;=$Z$4,H$8="C"),Datos!E19,0)</f>
        <v>0</v>
      </c>
      <c r="I69" s="114">
        <f>IF(AND(I$55&gt;=$Z$4,I$8="C"),Datos!F19,0)</f>
        <v>0</v>
      </c>
      <c r="J69" s="114">
        <f>IF(AND(J$55&gt;=$Z$4,J$8="C"),Datos!G19,0)</f>
        <v>0</v>
      </c>
      <c r="K69" s="114">
        <f>IF(AND(K$55&gt;=$Z$4,K$8="C"),Datos!H19,0)</f>
        <v>0</v>
      </c>
      <c r="L69" s="114">
        <f>IF(AND(L$55&gt;=$Z$4,L$8="C"),Datos!I19,0)</f>
        <v>0</v>
      </c>
      <c r="M69" s="114">
        <f>IF(AND(M$55&gt;=$Z$4,M$8="C"),Datos!J19,0)</f>
        <v>0</v>
      </c>
      <c r="N69" s="114">
        <f>IF(AND(N$55&gt;=$Z$4,N$8="C"),Datos!K19,0)</f>
        <v>0</v>
      </c>
      <c r="O69" s="114">
        <f>IF(AND(O$55&gt;=$Z$4,O$8="C"),Datos!L19,0)</f>
        <v>0</v>
      </c>
      <c r="P69" s="114">
        <f>IF(AND(P$55&gt;=$Z$4,P$8="C"),Datos!M19,0)</f>
        <v>0</v>
      </c>
      <c r="Q69" s="114">
        <f>IF(AND(Q$55&gt;=$Z$4,Q$8="C"),Datos!N19,0)</f>
        <v>0</v>
      </c>
      <c r="R69" s="114">
        <f>IF(AND(R$55&gt;=$Z$4,R$8="C"),Datos!O19,0)</f>
        <v>0</v>
      </c>
      <c r="S69" s="114">
        <f>IF(AND(S$55&gt;=$Z$4,S$8="C"),Datos!P19,0)</f>
        <v>0</v>
      </c>
      <c r="T69" s="114">
        <f>IF(AND(T$55&gt;=$Z$4,T$8="C"),Datos!Q19,0)</f>
        <v>0</v>
      </c>
      <c r="U69" s="114">
        <f>IF(AND(U$55&gt;=$Z$4,U$8="C"),Datos!R19,0)</f>
        <v>0</v>
      </c>
      <c r="V69" s="114">
        <f>IF(AND(V$55&gt;=$Z$4,V$8="C"),Datos!S19,0)</f>
        <v>0</v>
      </c>
      <c r="W69" s="114">
        <f>IF(AND(W$55&gt;=$Z$4,W$8="C"),Datos!T19,0)</f>
        <v>0</v>
      </c>
      <c r="X69" s="114">
        <f>IF(AND(X$55&gt;=$Z$4,X$8="C"),Datos!U19,0)</f>
        <v>0</v>
      </c>
      <c r="Y69" s="114">
        <f>IF(AND(Y$55&gt;=$Z$4,Y$8="C"),Datos!V19,0)</f>
        <v>0</v>
      </c>
      <c r="Z69" s="114">
        <f>IF(AND(Z$55&gt;=$Z$4,Z$8="C"),Datos!W19,0)</f>
        <v>0</v>
      </c>
    </row>
    <row r="70" spans="4:26" ht="15.75" customHeight="1" x14ac:dyDescent="0.2">
      <c r="D70" s="118"/>
      <c r="E70" s="118"/>
      <c r="F70" s="129" t="str">
        <f t="shared" si="29"/>
        <v>P11</v>
      </c>
      <c r="G70" s="130">
        <f>IF(AND(G$55&gt;=$Z$4,G$8="C"),Datos!D20,0)</f>
        <v>0</v>
      </c>
      <c r="H70" s="130">
        <f>IF(AND(H$55&gt;=$Z$4,H$8="C"),Datos!E20,0)</f>
        <v>0</v>
      </c>
      <c r="I70" s="130">
        <f>IF(AND(I$55&gt;=$Z$4,I$8="C"),Datos!F20,0)</f>
        <v>0</v>
      </c>
      <c r="J70" s="130">
        <f>IF(AND(J$55&gt;=$Z$4,J$8="C"),Datos!G20,0)</f>
        <v>0</v>
      </c>
      <c r="K70" s="130">
        <f>IF(AND(K$55&gt;=$Z$4,K$8="C"),Datos!H20,0)</f>
        <v>0</v>
      </c>
      <c r="L70" s="130">
        <f>IF(AND(L$55&gt;=$Z$4,L$8="C"),Datos!I20,0)</f>
        <v>0</v>
      </c>
      <c r="M70" s="130">
        <f>IF(AND(M$55&gt;=$Z$4,M$8="C"),Datos!J20,0)</f>
        <v>0</v>
      </c>
      <c r="N70" s="130">
        <f>IF(AND(N$55&gt;=$Z$4,N$8="C"),Datos!K20,0)</f>
        <v>0</v>
      </c>
      <c r="O70" s="130">
        <f>IF(AND(O$55&gt;=$Z$4,O$8="C"),Datos!L20,0)</f>
        <v>0</v>
      </c>
      <c r="P70" s="130">
        <f>IF(AND(P$55&gt;=$Z$4,P$8="C"),Datos!M20,0)</f>
        <v>0</v>
      </c>
      <c r="Q70" s="130">
        <f>IF(AND(Q$55&gt;=$Z$4,Q$8="C"),Datos!N20,0)</f>
        <v>0</v>
      </c>
      <c r="R70" s="130">
        <f>IF(AND(R$55&gt;=$Z$4,R$8="C"),Datos!O20,0)</f>
        <v>0</v>
      </c>
      <c r="S70" s="130">
        <f>IF(AND(S$55&gt;=$Z$4,S$8="C"),Datos!P20,0)</f>
        <v>0</v>
      </c>
      <c r="T70" s="130">
        <f>IF(AND(T$55&gt;=$Z$4,T$8="C"),Datos!Q20,0)</f>
        <v>0</v>
      </c>
      <c r="U70" s="130">
        <f>IF(AND(U$55&gt;=$Z$4,U$8="C"),Datos!R20,0)</f>
        <v>0</v>
      </c>
      <c r="V70" s="130">
        <f>IF(AND(V$55&gt;=$Z$4,V$8="C"),Datos!S20,0)</f>
        <v>0</v>
      </c>
      <c r="W70" s="130">
        <f>IF(AND(W$55&gt;=$Z$4,W$8="C"),Datos!T20,0)</f>
        <v>0</v>
      </c>
      <c r="X70" s="130">
        <f>IF(AND(X$55&gt;=$Z$4,X$8="C"),Datos!U20,0)</f>
        <v>0</v>
      </c>
      <c r="Y70" s="130">
        <f>IF(AND(Y$55&gt;=$Z$4,Y$8="C"),Datos!V20,0)</f>
        <v>0</v>
      </c>
      <c r="Z70" s="130">
        <f>IF(AND(Z$55&gt;=$Z$4,Z$8="C"),Datos!W20,0)</f>
        <v>0</v>
      </c>
    </row>
    <row r="71" spans="4:26" ht="15.75" customHeight="1" x14ac:dyDescent="0.2">
      <c r="D71" s="118"/>
      <c r="E71" s="118"/>
      <c r="F71" s="120" t="str">
        <f t="shared" si="29"/>
        <v>P12</v>
      </c>
      <c r="G71" s="114">
        <f>IF(AND(G$55&gt;=$Z$4,G$8="C"),Datos!D21,0)</f>
        <v>0</v>
      </c>
      <c r="H71" s="114">
        <f>IF(AND(H$55&gt;=$Z$4,H$8="C"),Datos!E21,0)</f>
        <v>0</v>
      </c>
      <c r="I71" s="114">
        <f>IF(AND(I$55&gt;=$Z$4,I$8="C"),Datos!F21,0)</f>
        <v>0</v>
      </c>
      <c r="J71" s="114">
        <f>IF(AND(J$55&gt;=$Z$4,J$8="C"),Datos!G21,0)</f>
        <v>0</v>
      </c>
      <c r="K71" s="114">
        <f>IF(AND(K$55&gt;=$Z$4,K$8="C"),Datos!H21,0)</f>
        <v>0</v>
      </c>
      <c r="L71" s="114">
        <f>IF(AND(L$55&gt;=$Z$4,L$8="C"),Datos!I21,0)</f>
        <v>0</v>
      </c>
      <c r="M71" s="114">
        <f>IF(AND(M$55&gt;=$Z$4,M$8="C"),Datos!J21,0)</f>
        <v>0</v>
      </c>
      <c r="N71" s="114">
        <f>IF(AND(N$55&gt;=$Z$4,N$8="C"),Datos!K21,0)</f>
        <v>0</v>
      </c>
      <c r="O71" s="114">
        <f>IF(AND(O$55&gt;=$Z$4,O$8="C"),Datos!L21,0)</f>
        <v>0</v>
      </c>
      <c r="P71" s="114">
        <f>IF(AND(P$55&gt;=$Z$4,P$8="C"),Datos!M21,0)</f>
        <v>0</v>
      </c>
      <c r="Q71" s="114">
        <f>IF(AND(Q$55&gt;=$Z$4,Q$8="C"),Datos!N21,0)</f>
        <v>0</v>
      </c>
      <c r="R71" s="114">
        <f>IF(AND(R$55&gt;=$Z$4,R$8="C"),Datos!O21,0)</f>
        <v>0</v>
      </c>
      <c r="S71" s="114">
        <f>IF(AND(S$55&gt;=$Z$4,S$8="C"),Datos!P21,0)</f>
        <v>0</v>
      </c>
      <c r="T71" s="114">
        <f>IF(AND(T$55&gt;=$Z$4,T$8="C"),Datos!Q21,0)</f>
        <v>0</v>
      </c>
      <c r="U71" s="114">
        <f>IF(AND(U$55&gt;=$Z$4,U$8="C"),Datos!R21,0)</f>
        <v>0</v>
      </c>
      <c r="V71" s="114">
        <f>IF(AND(V$55&gt;=$Z$4,V$8="C"),Datos!S21,0)</f>
        <v>0</v>
      </c>
      <c r="W71" s="114">
        <f>IF(AND(W$55&gt;=$Z$4,W$8="C"),Datos!T21,0)</f>
        <v>0</v>
      </c>
      <c r="X71" s="114">
        <f>IF(AND(X$55&gt;=$Z$4,X$8="C"),Datos!U21,0)</f>
        <v>0</v>
      </c>
      <c r="Y71" s="114">
        <f>IF(AND(Y$55&gt;=$Z$4,Y$8="C"),Datos!V21,0)</f>
        <v>0</v>
      </c>
      <c r="Z71" s="114">
        <f>IF(AND(Z$55&gt;=$Z$4,Z$8="C"),Datos!W21,0)</f>
        <v>0</v>
      </c>
    </row>
    <row r="72" spans="4:26" ht="15.75" customHeight="1" x14ac:dyDescent="0.2">
      <c r="D72" s="118"/>
      <c r="E72" s="118"/>
      <c r="F72" s="129" t="str">
        <f t="shared" si="29"/>
        <v>P13</v>
      </c>
      <c r="G72" s="130">
        <f>IF(AND(G$55&gt;=$Z$4,G$8="C"),Datos!D22,0)</f>
        <v>0</v>
      </c>
      <c r="H72" s="130">
        <f>IF(AND(H$55&gt;=$Z$4,H$8="C"),Datos!E22,0)</f>
        <v>0</v>
      </c>
      <c r="I72" s="130">
        <f>IF(AND(I$55&gt;=$Z$4,I$8="C"),Datos!F22,0)</f>
        <v>0</v>
      </c>
      <c r="J72" s="130">
        <f>IF(AND(J$55&gt;=$Z$4,J$8="C"),Datos!G22,0)</f>
        <v>1</v>
      </c>
      <c r="K72" s="130">
        <f>IF(AND(K$55&gt;=$Z$4,K$8="C"),Datos!H22,0)</f>
        <v>0</v>
      </c>
      <c r="L72" s="130">
        <f>IF(AND(L$55&gt;=$Z$4,L$8="C"),Datos!I22,0)</f>
        <v>0</v>
      </c>
      <c r="M72" s="130">
        <f>IF(AND(M$55&gt;=$Z$4,M$8="C"),Datos!J22,0)</f>
        <v>0</v>
      </c>
      <c r="N72" s="130">
        <f>IF(AND(N$55&gt;=$Z$4,N$8="C"),Datos!K22,0)</f>
        <v>0</v>
      </c>
      <c r="O72" s="130">
        <f>IF(AND(O$55&gt;=$Z$4,O$8="C"),Datos!L22,0)</f>
        <v>0</v>
      </c>
      <c r="P72" s="130">
        <f>IF(AND(P$55&gt;=$Z$4,P$8="C"),Datos!M22,0)</f>
        <v>0</v>
      </c>
      <c r="Q72" s="130">
        <f>IF(AND(Q$55&gt;=$Z$4,Q$8="C"),Datos!N22,0)</f>
        <v>0</v>
      </c>
      <c r="R72" s="130">
        <f>IF(AND(R$55&gt;=$Z$4,R$8="C"),Datos!O22,0)</f>
        <v>0</v>
      </c>
      <c r="S72" s="130">
        <f>IF(AND(S$55&gt;=$Z$4,S$8="C"),Datos!P22,0)</f>
        <v>0</v>
      </c>
      <c r="T72" s="130">
        <f>IF(AND(T$55&gt;=$Z$4,T$8="C"),Datos!Q22,0)</f>
        <v>0</v>
      </c>
      <c r="U72" s="130">
        <f>IF(AND(U$55&gt;=$Z$4,U$8="C"),Datos!R22,0)</f>
        <v>0</v>
      </c>
      <c r="V72" s="130">
        <f>IF(AND(V$55&gt;=$Z$4,V$8="C"),Datos!S22,0)</f>
        <v>0</v>
      </c>
      <c r="W72" s="130">
        <f>IF(AND(W$55&gt;=$Z$4,W$8="C"),Datos!T22,0)</f>
        <v>0</v>
      </c>
      <c r="X72" s="130">
        <f>IF(AND(X$55&gt;=$Z$4,X$8="C"),Datos!U22,0)</f>
        <v>0</v>
      </c>
      <c r="Y72" s="130">
        <f>IF(AND(Y$55&gt;=$Z$4,Y$8="C"),Datos!V22,0)</f>
        <v>0</v>
      </c>
      <c r="Z72" s="130">
        <f>IF(AND(Z$55&gt;=$Z$4,Z$8="C"),Datos!W22,0)</f>
        <v>0</v>
      </c>
    </row>
    <row r="73" spans="4:26" ht="15.75" customHeight="1" x14ac:dyDescent="0.2">
      <c r="D73" s="118"/>
      <c r="E73" s="118"/>
      <c r="F73" s="120" t="str">
        <f t="shared" si="29"/>
        <v>P14</v>
      </c>
      <c r="G73" s="114">
        <f>IF(AND(G$55&gt;=$Z$4,G$8="C"),Datos!D23,0)</f>
        <v>0</v>
      </c>
      <c r="H73" s="114">
        <f>IF(AND(H$55&gt;=$Z$4,H$8="C"),Datos!E23,0)</f>
        <v>0</v>
      </c>
      <c r="I73" s="114">
        <f>IF(AND(I$55&gt;=$Z$4,I$8="C"),Datos!F23,0)</f>
        <v>0</v>
      </c>
      <c r="J73" s="114">
        <f>IF(AND(J$55&gt;=$Z$4,J$8="C"),Datos!G23,0)</f>
        <v>1</v>
      </c>
      <c r="K73" s="114">
        <f>IF(AND(K$55&gt;=$Z$4,K$8="C"),Datos!H23,0)</f>
        <v>0</v>
      </c>
      <c r="L73" s="114">
        <f>IF(AND(L$55&gt;=$Z$4,L$8="C"),Datos!I23,0)</f>
        <v>1</v>
      </c>
      <c r="M73" s="114">
        <f>IF(AND(M$55&gt;=$Z$4,M$8="C"),Datos!J23,0)</f>
        <v>0</v>
      </c>
      <c r="N73" s="114">
        <f>IF(AND(N$55&gt;=$Z$4,N$8="C"),Datos!K23,0)</f>
        <v>0</v>
      </c>
      <c r="O73" s="114">
        <f>IF(AND(O$55&gt;=$Z$4,O$8="C"),Datos!L23,0)</f>
        <v>0</v>
      </c>
      <c r="P73" s="114">
        <f>IF(AND(P$55&gt;=$Z$4,P$8="C"),Datos!M23,0)</f>
        <v>1</v>
      </c>
      <c r="Q73" s="114">
        <f>IF(AND(Q$55&gt;=$Z$4,Q$8="C"),Datos!N23,0)</f>
        <v>0</v>
      </c>
      <c r="R73" s="114">
        <f>IF(AND(R$55&gt;=$Z$4,R$8="C"),Datos!O23,0)</f>
        <v>0</v>
      </c>
      <c r="S73" s="114">
        <f>IF(AND(S$55&gt;=$Z$4,S$8="C"),Datos!P23,0)</f>
        <v>0</v>
      </c>
      <c r="T73" s="114">
        <f>IF(AND(T$55&gt;=$Z$4,T$8="C"),Datos!Q23,0)</f>
        <v>0</v>
      </c>
      <c r="U73" s="114">
        <f>IF(AND(U$55&gt;=$Z$4,U$8="C"),Datos!R23,0)</f>
        <v>0</v>
      </c>
      <c r="V73" s="114">
        <f>IF(AND(V$55&gt;=$Z$4,V$8="C"),Datos!S23,0)</f>
        <v>0</v>
      </c>
      <c r="W73" s="114">
        <f>IF(AND(W$55&gt;=$Z$4,W$8="C"),Datos!T23,0)</f>
        <v>0</v>
      </c>
      <c r="X73" s="114">
        <f>IF(AND(X$55&gt;=$Z$4,X$8="C"),Datos!U23,0)</f>
        <v>0</v>
      </c>
      <c r="Y73" s="114">
        <f>IF(AND(Y$55&gt;=$Z$4,Y$8="C"),Datos!V23,0)</f>
        <v>0</v>
      </c>
      <c r="Z73" s="114">
        <f>IF(AND(Z$55&gt;=$Z$4,Z$8="C"),Datos!W23,0)</f>
        <v>0</v>
      </c>
    </row>
    <row r="74" spans="4:26" ht="15.75" customHeight="1" x14ac:dyDescent="0.2">
      <c r="D74" s="118"/>
      <c r="E74" s="118"/>
      <c r="F74" s="129" t="str">
        <f t="shared" si="29"/>
        <v>P15</v>
      </c>
      <c r="G74" s="130">
        <f>IF(AND(G$55&gt;=$Z$4,G$8="C"),Datos!D24,0)</f>
        <v>0</v>
      </c>
      <c r="H74" s="130">
        <f>IF(AND(H$55&gt;=$Z$4,H$8="C"),Datos!E24,0)</f>
        <v>0</v>
      </c>
      <c r="I74" s="130">
        <f>IF(AND(I$55&gt;=$Z$4,I$8="C"),Datos!F24,0)</f>
        <v>0</v>
      </c>
      <c r="J74" s="130">
        <f>IF(AND(J$55&gt;=$Z$4,J$8="C"),Datos!G24,0)</f>
        <v>0</v>
      </c>
      <c r="K74" s="130">
        <f>IF(AND(K$55&gt;=$Z$4,K$8="C"),Datos!H24,0)</f>
        <v>0</v>
      </c>
      <c r="L74" s="130">
        <f>IF(AND(L$55&gt;=$Z$4,L$8="C"),Datos!I24,0)</f>
        <v>0</v>
      </c>
      <c r="M74" s="130">
        <f>IF(AND(M$55&gt;=$Z$4,M$8="C"),Datos!J24,0)</f>
        <v>0</v>
      </c>
      <c r="N74" s="130">
        <f>IF(AND(N$55&gt;=$Z$4,N$8="C"),Datos!K24,0)</f>
        <v>0</v>
      </c>
      <c r="O74" s="130">
        <f>IF(AND(O$55&gt;=$Z$4,O$8="C"),Datos!L24,0)</f>
        <v>0</v>
      </c>
      <c r="P74" s="130">
        <f>IF(AND(P$55&gt;=$Z$4,P$8="C"),Datos!M24,0)</f>
        <v>0</v>
      </c>
      <c r="Q74" s="130">
        <f>IF(AND(Q$55&gt;=$Z$4,Q$8="C"),Datos!N24,0)</f>
        <v>0</v>
      </c>
      <c r="R74" s="130">
        <f>IF(AND(R$55&gt;=$Z$4,R$8="C"),Datos!O24,0)</f>
        <v>0</v>
      </c>
      <c r="S74" s="130">
        <f>IF(AND(S$55&gt;=$Z$4,S$8="C"),Datos!P24,0)</f>
        <v>0</v>
      </c>
      <c r="T74" s="130">
        <f>IF(AND(T$55&gt;=$Z$4,T$8="C"),Datos!Q24,0)</f>
        <v>0</v>
      </c>
      <c r="U74" s="130">
        <f>IF(AND(U$55&gt;=$Z$4,U$8="C"),Datos!R24,0)</f>
        <v>0</v>
      </c>
      <c r="V74" s="130">
        <f>IF(AND(V$55&gt;=$Z$4,V$8="C"),Datos!S24,0)</f>
        <v>0</v>
      </c>
      <c r="W74" s="130">
        <f>IF(AND(W$55&gt;=$Z$4,W$8="C"),Datos!T24,0)</f>
        <v>0</v>
      </c>
      <c r="X74" s="130">
        <f>IF(AND(X$55&gt;=$Z$4,X$8="C"),Datos!U24,0)</f>
        <v>0</v>
      </c>
      <c r="Y74" s="130">
        <f>IF(AND(Y$55&gt;=$Z$4,Y$8="C"),Datos!V24,0)</f>
        <v>0</v>
      </c>
      <c r="Z74" s="130">
        <f>IF(AND(Z$55&gt;=$Z$4,Z$8="C"),Datos!W24,0)</f>
        <v>0</v>
      </c>
    </row>
    <row r="75" spans="4:26" ht="15.75" customHeight="1" x14ac:dyDescent="0.2">
      <c r="D75" s="118"/>
      <c r="E75" s="118"/>
      <c r="F75" s="120" t="str">
        <f t="shared" si="29"/>
        <v>P16</v>
      </c>
      <c r="G75" s="114">
        <f>IF(AND(G$55&gt;=$Z$4,G$8="C"),Datos!D25,0)</f>
        <v>0</v>
      </c>
      <c r="H75" s="114">
        <f>IF(AND(H$55&gt;=$Z$4,H$8="C"),Datos!E25,0)</f>
        <v>0</v>
      </c>
      <c r="I75" s="114">
        <f>IF(AND(I$55&gt;=$Z$4,I$8="C"),Datos!F25,0)</f>
        <v>0</v>
      </c>
      <c r="J75" s="114">
        <f>IF(AND(J$55&gt;=$Z$4,J$8="C"),Datos!G25,0)</f>
        <v>0</v>
      </c>
      <c r="K75" s="114">
        <f>IF(AND(K$55&gt;=$Z$4,K$8="C"),Datos!H25,0)</f>
        <v>0</v>
      </c>
      <c r="L75" s="114">
        <f>IF(AND(L$55&gt;=$Z$4,L$8="C"),Datos!I25,0)</f>
        <v>0</v>
      </c>
      <c r="M75" s="114">
        <f>IF(AND(M$55&gt;=$Z$4,M$8="C"),Datos!J25,0)</f>
        <v>0</v>
      </c>
      <c r="N75" s="114">
        <f>IF(AND(N$55&gt;=$Z$4,N$8="C"),Datos!K25,0)</f>
        <v>0</v>
      </c>
      <c r="O75" s="114">
        <f>IF(AND(O$55&gt;=$Z$4,O$8="C"),Datos!L25,0)</f>
        <v>0</v>
      </c>
      <c r="P75" s="114">
        <f>IF(AND(P$55&gt;=$Z$4,P$8="C"),Datos!M25,0)</f>
        <v>0</v>
      </c>
      <c r="Q75" s="114">
        <f>IF(AND(Q$55&gt;=$Z$4,Q$8="C"),Datos!N25,0)</f>
        <v>0</v>
      </c>
      <c r="R75" s="114">
        <f>IF(AND(R$55&gt;=$Z$4,R$8="C"),Datos!O25,0)</f>
        <v>0</v>
      </c>
      <c r="S75" s="114">
        <f>IF(AND(S$55&gt;=$Z$4,S$8="C"),Datos!P25,0)</f>
        <v>0</v>
      </c>
      <c r="T75" s="114">
        <f>IF(AND(T$55&gt;=$Z$4,T$8="C"),Datos!Q25,0)</f>
        <v>0</v>
      </c>
      <c r="U75" s="114">
        <f>IF(AND(U$55&gt;=$Z$4,U$8="C"),Datos!R25,0)</f>
        <v>0</v>
      </c>
      <c r="V75" s="114">
        <f>IF(AND(V$55&gt;=$Z$4,V$8="C"),Datos!S25,0)</f>
        <v>0</v>
      </c>
      <c r="W75" s="114">
        <f>IF(AND(W$55&gt;=$Z$4,W$8="C"),Datos!T25,0)</f>
        <v>0</v>
      </c>
      <c r="X75" s="114">
        <f>IF(AND(X$55&gt;=$Z$4,X$8="C"),Datos!U25,0)</f>
        <v>0</v>
      </c>
      <c r="Y75" s="114">
        <f>IF(AND(Y$55&gt;=$Z$4,Y$8="C"),Datos!V25,0)</f>
        <v>0</v>
      </c>
      <c r="Z75" s="114">
        <f>IF(AND(Z$55&gt;=$Z$4,Z$8="C"),Datos!W25,0)</f>
        <v>0</v>
      </c>
    </row>
    <row r="76" spans="4:26" ht="15.75" customHeight="1" x14ac:dyDescent="0.2">
      <c r="D76" s="118"/>
      <c r="E76" s="118"/>
      <c r="F76" s="129" t="str">
        <f t="shared" si="29"/>
        <v>P17</v>
      </c>
      <c r="G76" s="130">
        <f>IF(AND(G$55&gt;=$Z$4,G$8="C"),Datos!D26,0)</f>
        <v>0</v>
      </c>
      <c r="H76" s="130">
        <f>IF(AND(H$55&gt;=$Z$4,H$8="C"),Datos!E26,0)</f>
        <v>0</v>
      </c>
      <c r="I76" s="130">
        <f>IF(AND(I$55&gt;=$Z$4,I$8="C"),Datos!F26,0)</f>
        <v>0</v>
      </c>
      <c r="J76" s="130">
        <f>IF(AND(J$55&gt;=$Z$4,J$8="C"),Datos!G26,0)</f>
        <v>0</v>
      </c>
      <c r="K76" s="130">
        <f>IF(AND(K$55&gt;=$Z$4,K$8="C"),Datos!H26,0)</f>
        <v>0</v>
      </c>
      <c r="L76" s="130">
        <f>IF(AND(L$55&gt;=$Z$4,L$8="C"),Datos!I26,0)</f>
        <v>0</v>
      </c>
      <c r="M76" s="130">
        <f>IF(AND(M$55&gt;=$Z$4,M$8="C"),Datos!J26,0)</f>
        <v>0</v>
      </c>
      <c r="N76" s="130">
        <f>IF(AND(N$55&gt;=$Z$4,N$8="C"),Datos!K26,0)</f>
        <v>0</v>
      </c>
      <c r="O76" s="130">
        <f>IF(AND(O$55&gt;=$Z$4,O$8="C"),Datos!L26,0)</f>
        <v>0</v>
      </c>
      <c r="P76" s="130">
        <f>IF(AND(P$55&gt;=$Z$4,P$8="C"),Datos!M26,0)</f>
        <v>0</v>
      </c>
      <c r="Q76" s="130">
        <f>IF(AND(Q$55&gt;=$Z$4,Q$8="C"),Datos!N26,0)</f>
        <v>0</v>
      </c>
      <c r="R76" s="130">
        <f>IF(AND(R$55&gt;=$Z$4,R$8="C"),Datos!O26,0)</f>
        <v>0</v>
      </c>
      <c r="S76" s="130">
        <f>IF(AND(S$55&gt;=$Z$4,S$8="C"),Datos!P26,0)</f>
        <v>0</v>
      </c>
      <c r="T76" s="130">
        <f>IF(AND(T$55&gt;=$Z$4,T$8="C"),Datos!Q26,0)</f>
        <v>0</v>
      </c>
      <c r="U76" s="130">
        <f>IF(AND(U$55&gt;=$Z$4,U$8="C"),Datos!R26,0)</f>
        <v>0</v>
      </c>
      <c r="V76" s="130">
        <f>IF(AND(V$55&gt;=$Z$4,V$8="C"),Datos!S26,0)</f>
        <v>0</v>
      </c>
      <c r="W76" s="130">
        <f>IF(AND(W$55&gt;=$Z$4,W$8="C"),Datos!T26,0)</f>
        <v>0</v>
      </c>
      <c r="X76" s="130">
        <f>IF(AND(X$55&gt;=$Z$4,X$8="C"),Datos!U26,0)</f>
        <v>0</v>
      </c>
      <c r="Y76" s="130">
        <f>IF(AND(Y$55&gt;=$Z$4,Y$8="C"),Datos!V26,0)</f>
        <v>0</v>
      </c>
      <c r="Z76" s="130">
        <f>IF(AND(Z$55&gt;=$Z$4,Z$8="C"),Datos!W26,0)</f>
        <v>0</v>
      </c>
    </row>
    <row r="77" spans="4:26" ht="15.75" customHeight="1" x14ac:dyDescent="0.2">
      <c r="D77" s="118"/>
      <c r="E77" s="118"/>
      <c r="F77" s="120" t="str">
        <f t="shared" si="29"/>
        <v>P18</v>
      </c>
      <c r="G77" s="114">
        <f>IF(AND(G$55&gt;=$Z$4,G$8="C"),Datos!D27,0)</f>
        <v>0</v>
      </c>
      <c r="H77" s="114">
        <f>IF(AND(H$55&gt;=$Z$4,H$8="C"),Datos!E27,0)</f>
        <v>0</v>
      </c>
      <c r="I77" s="114">
        <f>IF(AND(I$55&gt;=$Z$4,I$8="C"),Datos!F27,0)</f>
        <v>0</v>
      </c>
      <c r="J77" s="114">
        <f>IF(AND(J$55&gt;=$Z$4,J$8="C"),Datos!G27,0)</f>
        <v>0</v>
      </c>
      <c r="K77" s="114">
        <f>IF(AND(K$55&gt;=$Z$4,K$8="C"),Datos!H27,0)</f>
        <v>0</v>
      </c>
      <c r="L77" s="114">
        <f>IF(AND(L$55&gt;=$Z$4,L$8="C"),Datos!I27,0)</f>
        <v>0</v>
      </c>
      <c r="M77" s="114">
        <f>IF(AND(M$55&gt;=$Z$4,M$8="C"),Datos!J27,0)</f>
        <v>0</v>
      </c>
      <c r="N77" s="114">
        <f>IF(AND(N$55&gt;=$Z$4,N$8="C"),Datos!K27,0)</f>
        <v>0</v>
      </c>
      <c r="O77" s="114">
        <f>IF(AND(O$55&gt;=$Z$4,O$8="C"),Datos!L27,0)</f>
        <v>0</v>
      </c>
      <c r="P77" s="114">
        <f>IF(AND(P$55&gt;=$Z$4,P$8="C"),Datos!M27,0)</f>
        <v>0</v>
      </c>
      <c r="Q77" s="114">
        <f>IF(AND(Q$55&gt;=$Z$4,Q$8="C"),Datos!N27,0)</f>
        <v>0</v>
      </c>
      <c r="R77" s="114">
        <f>IF(AND(R$55&gt;=$Z$4,R$8="C"),Datos!O27,0)</f>
        <v>0</v>
      </c>
      <c r="S77" s="114">
        <f>IF(AND(S$55&gt;=$Z$4,S$8="C"),Datos!P27,0)</f>
        <v>0</v>
      </c>
      <c r="T77" s="114">
        <f>IF(AND(T$55&gt;=$Z$4,T$8="C"),Datos!Q27,0)</f>
        <v>0</v>
      </c>
      <c r="U77" s="114">
        <f>IF(AND(U$55&gt;=$Z$4,U$8="C"),Datos!R27,0)</f>
        <v>0</v>
      </c>
      <c r="V77" s="114">
        <f>IF(AND(V$55&gt;=$Z$4,V$8="C"),Datos!S27,0)</f>
        <v>0</v>
      </c>
      <c r="W77" s="114">
        <f>IF(AND(W$55&gt;=$Z$4,W$8="C"),Datos!T27,0)</f>
        <v>0</v>
      </c>
      <c r="X77" s="114">
        <f>IF(AND(X$55&gt;=$Z$4,X$8="C"),Datos!U27,0)</f>
        <v>0</v>
      </c>
      <c r="Y77" s="114">
        <f>IF(AND(Y$55&gt;=$Z$4,Y$8="C"),Datos!V27,0)</f>
        <v>0</v>
      </c>
      <c r="Z77" s="114">
        <f>IF(AND(Z$55&gt;=$Z$4,Z$8="C"),Datos!W27,0)</f>
        <v>0</v>
      </c>
    </row>
    <row r="78" spans="4:26" ht="15.75" customHeight="1" x14ac:dyDescent="0.2">
      <c r="D78" s="118"/>
      <c r="E78" s="118"/>
      <c r="F78" s="129" t="str">
        <f t="shared" si="29"/>
        <v>P19</v>
      </c>
      <c r="G78" s="130">
        <f>IF(AND(G$55&gt;=$Z$4,G$8="C"),Datos!D28,0)</f>
        <v>0</v>
      </c>
      <c r="H78" s="130">
        <f>IF(AND(H$55&gt;=$Z$4,H$8="C"),Datos!E28,0)</f>
        <v>0</v>
      </c>
      <c r="I78" s="130">
        <f>IF(AND(I$55&gt;=$Z$4,I$8="C"),Datos!F28,0)</f>
        <v>0</v>
      </c>
      <c r="J78" s="130">
        <f>IF(AND(J$55&gt;=$Z$4,J$8="C"),Datos!G28,0)</f>
        <v>0</v>
      </c>
      <c r="K78" s="130">
        <f>IF(AND(K$55&gt;=$Z$4,K$8="C"),Datos!H28,0)</f>
        <v>0</v>
      </c>
      <c r="L78" s="130">
        <f>IF(AND(L$55&gt;=$Z$4,L$8="C"),Datos!I28,0)</f>
        <v>0</v>
      </c>
      <c r="M78" s="130">
        <f>IF(AND(M$55&gt;=$Z$4,M$8="C"),Datos!J28,0)</f>
        <v>0</v>
      </c>
      <c r="N78" s="130">
        <f>IF(AND(N$55&gt;=$Z$4,N$8="C"),Datos!K28,0)</f>
        <v>0</v>
      </c>
      <c r="O78" s="130">
        <f>IF(AND(O$55&gt;=$Z$4,O$8="C"),Datos!L28,0)</f>
        <v>0</v>
      </c>
      <c r="P78" s="130">
        <f>IF(AND(P$55&gt;=$Z$4,P$8="C"),Datos!M28,0)</f>
        <v>0</v>
      </c>
      <c r="Q78" s="130">
        <f>IF(AND(Q$55&gt;=$Z$4,Q$8="C"),Datos!N28,0)</f>
        <v>0</v>
      </c>
      <c r="R78" s="130">
        <f>IF(AND(R$55&gt;=$Z$4,R$8="C"),Datos!O28,0)</f>
        <v>0</v>
      </c>
      <c r="S78" s="130">
        <f>IF(AND(S$55&gt;=$Z$4,S$8="C"),Datos!P28,0)</f>
        <v>0</v>
      </c>
      <c r="T78" s="130">
        <f>IF(AND(T$55&gt;=$Z$4,T$8="C"),Datos!Q28,0)</f>
        <v>0</v>
      </c>
      <c r="U78" s="130">
        <f>IF(AND(U$55&gt;=$Z$4,U$8="C"),Datos!R28,0)</f>
        <v>0</v>
      </c>
      <c r="V78" s="130">
        <f>IF(AND(V$55&gt;=$Z$4,V$8="C"),Datos!S28,0)</f>
        <v>0</v>
      </c>
      <c r="W78" s="130">
        <f>IF(AND(W$55&gt;=$Z$4,W$8="C"),Datos!T28,0)</f>
        <v>0</v>
      </c>
      <c r="X78" s="130">
        <f>IF(AND(X$55&gt;=$Z$4,X$8="C"),Datos!U28,0)</f>
        <v>0</v>
      </c>
      <c r="Y78" s="130">
        <f>IF(AND(Y$55&gt;=$Z$4,Y$8="C"),Datos!V28,0)</f>
        <v>0</v>
      </c>
      <c r="Z78" s="130">
        <f>IF(AND(Z$55&gt;=$Z$4,Z$8="C"),Datos!W28,0)</f>
        <v>0</v>
      </c>
    </row>
    <row r="79" spans="4:26" ht="15.75" customHeight="1" x14ac:dyDescent="0.2">
      <c r="D79" s="118"/>
      <c r="E79" s="118"/>
      <c r="F79" s="120" t="str">
        <f t="shared" si="29"/>
        <v>P20</v>
      </c>
      <c r="G79" s="114">
        <f>IF(AND(G$55&gt;=$Z$4,G$8="C"),Datos!D29,0)</f>
        <v>0</v>
      </c>
      <c r="H79" s="114">
        <f>IF(AND(H$55&gt;=$Z$4,H$8="C"),Datos!E29,0)</f>
        <v>0</v>
      </c>
      <c r="I79" s="114">
        <f>IF(AND(I$55&gt;=$Z$4,I$8="C"),Datos!F29,0)</f>
        <v>0</v>
      </c>
      <c r="J79" s="114">
        <f>IF(AND(J$55&gt;=$Z$4,J$8="C"),Datos!G29,0)</f>
        <v>0</v>
      </c>
      <c r="K79" s="114">
        <f>IF(AND(K$55&gt;=$Z$4,K$8="C"),Datos!H29,0)</f>
        <v>0</v>
      </c>
      <c r="L79" s="114">
        <f>IF(AND(L$55&gt;=$Z$4,L$8="C"),Datos!I29,0)</f>
        <v>0</v>
      </c>
      <c r="M79" s="114">
        <f>IF(AND(M$55&gt;=$Z$4,M$8="C"),Datos!J29,0)</f>
        <v>0</v>
      </c>
      <c r="N79" s="114">
        <f>IF(AND(N$55&gt;=$Z$4,N$8="C"),Datos!K29,0)</f>
        <v>0</v>
      </c>
      <c r="O79" s="114">
        <f>IF(AND(O$55&gt;=$Z$4,O$8="C"),Datos!L29,0)</f>
        <v>0</v>
      </c>
      <c r="P79" s="114">
        <f>IF(AND(P$55&gt;=$Z$4,P$8="C"),Datos!M29,0)</f>
        <v>0</v>
      </c>
      <c r="Q79" s="114">
        <f>IF(AND(Q$55&gt;=$Z$4,Q$8="C"),Datos!N29,0)</f>
        <v>0</v>
      </c>
      <c r="R79" s="114">
        <f>IF(AND(R$55&gt;=$Z$4,R$8="C"),Datos!O29,0)</f>
        <v>0</v>
      </c>
      <c r="S79" s="114">
        <f>IF(AND(S$55&gt;=$Z$4,S$8="C"),Datos!P29,0)</f>
        <v>0</v>
      </c>
      <c r="T79" s="114">
        <f>IF(AND(T$55&gt;=$Z$4,T$8="C"),Datos!Q29,0)</f>
        <v>0</v>
      </c>
      <c r="U79" s="114">
        <f>IF(AND(U$55&gt;=$Z$4,U$8="C"),Datos!R29,0)</f>
        <v>0</v>
      </c>
      <c r="V79" s="114">
        <f>IF(AND(V$55&gt;=$Z$4,V$8="C"),Datos!S29,0)</f>
        <v>0</v>
      </c>
      <c r="W79" s="114">
        <f>IF(AND(W$55&gt;=$Z$4,W$8="C"),Datos!T29,0)</f>
        <v>0</v>
      </c>
      <c r="X79" s="114">
        <f>IF(AND(X$55&gt;=$Z$4,X$8="C"),Datos!U29,0)</f>
        <v>0</v>
      </c>
      <c r="Y79" s="114">
        <f>IF(AND(Y$55&gt;=$Z$4,Y$8="C"),Datos!V29,0)</f>
        <v>0</v>
      </c>
      <c r="Z79" s="114">
        <f>IF(AND(Z$55&gt;=$Z$4,Z$8="C"),Datos!W29,0)</f>
        <v>0</v>
      </c>
    </row>
    <row r="80" spans="4:26" x14ac:dyDescent="0.2">
      <c r="E80" s="23"/>
    </row>
    <row r="81" spans="5:5" x14ac:dyDescent="0.2">
      <c r="E81" s="23"/>
    </row>
  </sheetData>
  <sheetProtection algorithmName="SHA-512" hashValue="dc6bkbjqsApprnwus/8q5hdQbzkhXFUq+bgSAsZfA2KDsLg3Uk5ec3jWrU/GX/KGbLcxPZF5F+uZ+5OYXmzJyg==" saltValue="4kRgtnWioIqSMSnr+q4/9w==" spinCount="100000" sheet="1" objects="1" scenarios="1" formatCells="0" selectLockedCells="1"/>
  <mergeCells count="2">
    <mergeCell ref="C11:D12"/>
    <mergeCell ref="C35:D37"/>
  </mergeCells>
  <phoneticPr fontId="0" type="noConversion"/>
  <pageMargins left="0.7" right="0.7" top="0.75" bottom="0.75" header="0.3" footer="0.3"/>
  <pageSetup paperSize="9" orientation="portrait" horizontalDpi="300" verticalDpi="1200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2:AA79"/>
  <sheetViews>
    <sheetView showGridLines="0" showRowColHeaders="0" showZeros="0" zoomScale="125" zoomScaleNormal="125" zoomScalePageLayoutView="125" workbookViewId="0">
      <selection activeCell="I4" sqref="I4"/>
    </sheetView>
  </sheetViews>
  <sheetFormatPr baseColWidth="10" defaultColWidth="11.5" defaultRowHeight="15" x14ac:dyDescent="0.2"/>
  <cols>
    <col min="1" max="1" width="2.6640625" customWidth="1"/>
    <col min="2" max="2" width="4.6640625" customWidth="1"/>
    <col min="3" max="3" width="20.6640625" customWidth="1"/>
    <col min="4" max="6" width="5.6640625" customWidth="1"/>
    <col min="7" max="26" width="4.33203125" customWidth="1"/>
    <col min="27" max="27" width="8.6640625" customWidth="1"/>
  </cols>
  <sheetData>
    <row r="2" spans="2:27" ht="24" x14ac:dyDescent="0.3">
      <c r="C2" s="16" t="s">
        <v>27</v>
      </c>
      <c r="Q2" s="17" t="s">
        <v>28</v>
      </c>
    </row>
    <row r="4" spans="2:27" ht="19" x14ac:dyDescent="0.2">
      <c r="E4" s="22"/>
      <c r="F4" s="22"/>
      <c r="H4" s="24" t="s">
        <v>51</v>
      </c>
      <c r="I4" s="131">
        <v>2</v>
      </c>
      <c r="Y4" s="24" t="s">
        <v>52</v>
      </c>
      <c r="Z4" s="131">
        <v>2</v>
      </c>
    </row>
    <row r="5" spans="2:27" ht="24.75" customHeight="1" x14ac:dyDescent="0.2">
      <c r="H5" s="45" t="str">
        <f>"(Máximo de coincidencias posible = "&amp;MAX(G7:Z7)&amp;")"</f>
        <v>(Máximo de coincidencias posible = 3)</v>
      </c>
      <c r="Y5" s="45" t="str">
        <f>"(Máximo de coincidencias posible = "&amp;MAX(G34:Z34)&amp;")"</f>
        <v>(Máximo de coincidencias posible = 3)</v>
      </c>
    </row>
    <row r="6" spans="2:27" x14ac:dyDescent="0.2">
      <c r="F6" s="21" t="s">
        <v>20</v>
      </c>
      <c r="G6" s="10">
        <f>Datos!D9</f>
        <v>1</v>
      </c>
      <c r="H6" s="10">
        <f>Datos!E9</f>
        <v>2</v>
      </c>
      <c r="I6" s="10">
        <f>Datos!F9</f>
        <v>3</v>
      </c>
      <c r="J6" s="10">
        <f>Datos!G9</f>
        <v>4</v>
      </c>
      <c r="K6" s="10">
        <f>Datos!H9</f>
        <v>5</v>
      </c>
      <c r="L6" s="10">
        <f>Datos!I9</f>
        <v>6</v>
      </c>
      <c r="M6" s="10">
        <f>Datos!J9</f>
        <v>7</v>
      </c>
      <c r="N6" s="10">
        <f>Datos!K9</f>
        <v>8</v>
      </c>
      <c r="O6" s="10">
        <f>Datos!L9</f>
        <v>9</v>
      </c>
      <c r="P6" s="10">
        <f>Datos!M9</f>
        <v>10</v>
      </c>
      <c r="Q6" s="10">
        <f>Datos!N9</f>
        <v>11</v>
      </c>
      <c r="R6" s="10">
        <f>Datos!O9</f>
        <v>12</v>
      </c>
      <c r="S6" s="10">
        <f>Datos!P9</f>
        <v>13</v>
      </c>
      <c r="T6" s="10">
        <f>Datos!Q9</f>
        <v>14</v>
      </c>
      <c r="U6" s="10">
        <f>Datos!R9</f>
        <v>15</v>
      </c>
      <c r="V6" s="10">
        <f>Datos!S9</f>
        <v>16</v>
      </c>
      <c r="W6" s="10">
        <f>Datos!T9</f>
        <v>17</v>
      </c>
      <c r="X6" s="10">
        <f>Datos!U9</f>
        <v>18</v>
      </c>
      <c r="Y6" s="10">
        <f>Datos!V9</f>
        <v>19</v>
      </c>
      <c r="Z6" s="10">
        <f>Datos!W9</f>
        <v>20</v>
      </c>
    </row>
    <row r="7" spans="2:27" x14ac:dyDescent="0.2">
      <c r="F7" s="12" t="s">
        <v>40</v>
      </c>
      <c r="G7" s="10" t="str">
        <f>IF(ISERROR(MATCH(G6,'Familia 1'!$G$9:$Z$9,0)),MAX(Datos!D35:D54),"FA")</f>
        <v>FA</v>
      </c>
      <c r="H7" s="10">
        <f>IF(ISERROR(MATCH(H6,'Familia 1'!$G$9:$Z$9,0)),MAX(Datos!E35:E54),"FA")</f>
        <v>3</v>
      </c>
      <c r="I7" s="10">
        <f>IF(ISERROR(MATCH(I6,'Familia 1'!$G$9:$Z$9,0)),MAX(Datos!F35:F54),"FA")</f>
        <v>2</v>
      </c>
      <c r="J7" s="10" t="str">
        <f>IF(ISERROR(MATCH(J6,'Familia 1'!$G$9:$Z$9,0)),MAX(Datos!G35:G54),"FA")</f>
        <v>FA</v>
      </c>
      <c r="K7" s="10">
        <f>IF(ISERROR(MATCH(K6,'Familia 1'!$G$9:$Z$9,0)),MAX(Datos!H35:H54),"FA")</f>
        <v>3</v>
      </c>
      <c r="L7" s="10" t="str">
        <f>IF(ISERROR(MATCH(L6,'Familia 1'!$G$9:$Z$9,0)),MAX(Datos!I35:I54),"FA")</f>
        <v>FA</v>
      </c>
      <c r="M7" s="10">
        <f>IF(ISERROR(MATCH(M6,'Familia 1'!$G$9:$Z$9,0)),MAX(Datos!J35:J54),"FA")</f>
        <v>2</v>
      </c>
      <c r="N7" s="10">
        <f>IF(ISERROR(MATCH(N6,'Familia 1'!$G$9:$Z$9,0)),MAX(Datos!K35:K54),"FA")</f>
        <v>3</v>
      </c>
      <c r="O7" s="10">
        <f>IF(ISERROR(MATCH(O6,'Familia 1'!$G$9:$Z$9,0)),MAX(Datos!L35:L54),"FA")</f>
        <v>2</v>
      </c>
      <c r="P7" s="10" t="str">
        <f>IF(ISERROR(MATCH(P6,'Familia 1'!$G$9:$Z$9,0)),MAX(Datos!M35:M54),"FA")</f>
        <v>FA</v>
      </c>
      <c r="Q7" s="10">
        <f>IF(ISERROR(MATCH(Q6,'Familia 1'!$G$9:$Z$9,0)),MAX(Datos!N35:N54),"FA")</f>
        <v>2</v>
      </c>
      <c r="R7" s="10">
        <f>IF(ISERROR(MATCH(R6,'Familia 1'!$G$9:$Z$9,0)),MAX(Datos!O35:O54),"FA")</f>
        <v>3</v>
      </c>
      <c r="S7" s="10">
        <f>IF(ISERROR(MATCH(S6,'Familia 1'!$G$9:$Z$9,0)),MAX(Datos!P35:P54),"FA")</f>
        <v>1</v>
      </c>
      <c r="T7" s="10">
        <f>IF(ISERROR(MATCH(T6,'Familia 1'!$G$9:$Z$9,0)),MAX(Datos!Q35:Q54),"FA")</f>
        <v>2</v>
      </c>
      <c r="U7" s="10">
        <f>IF(ISERROR(MATCH(U6,'Familia 1'!$G$9:$Z$9,0)),MAX(Datos!R35:R54),"FA")</f>
        <v>3</v>
      </c>
      <c r="V7" s="10">
        <f>IF(ISERROR(MATCH(V6,'Familia 1'!$G$9:$Z$9,0)),MAX(Datos!S35:S54),"FA")</f>
        <v>0</v>
      </c>
      <c r="W7" s="10">
        <f>IF(ISERROR(MATCH(W6,'Familia 1'!$G$9:$Z$9,0)),MAX(Datos!T35:T54),"FA")</f>
        <v>0</v>
      </c>
      <c r="X7" s="10">
        <f>IF(ISERROR(MATCH(X6,'Familia 1'!$G$9:$Z$9,0)),MAX(Datos!U35:U54),"FA")</f>
        <v>0</v>
      </c>
      <c r="Y7" s="10">
        <f>IF(ISERROR(MATCH(Y6,'Familia 1'!$G$9:$Z$9,0)),MAX(Datos!V35:V54),"FA")</f>
        <v>0</v>
      </c>
      <c r="Z7" s="10">
        <f>IF(ISERROR(MATCH(Z6,'Familia 1'!$G$9:$Z$9,0)),MAX(Datos!W35:W54),"FA")</f>
        <v>0</v>
      </c>
    </row>
    <row r="8" spans="2:27" ht="39.75" customHeight="1" x14ac:dyDescent="0.2">
      <c r="C8" s="123"/>
      <c r="D8" s="123"/>
      <c r="E8" s="123"/>
      <c r="F8" s="124" t="s">
        <v>41</v>
      </c>
      <c r="G8" s="125" t="str">
        <f>IF(AND(ISNUMBER(G7),Datos!D34="",G7&gt;=$I$4),"C","")</f>
        <v/>
      </c>
      <c r="H8" s="125" t="str">
        <f>IF(AND(ISNUMBER(H7),Datos!E34="",H7&gt;=$I$4),"C","")</f>
        <v>C</v>
      </c>
      <c r="I8" s="125" t="str">
        <f>IF(AND(ISNUMBER(I7),Datos!F34="",I7&gt;=$I$4),"C","")</f>
        <v>C</v>
      </c>
      <c r="J8" s="125" t="str">
        <f>IF(AND(ISNUMBER(J7),Datos!G34="",J7&gt;=$I$4),"C","")</f>
        <v/>
      </c>
      <c r="K8" s="125" t="str">
        <f>IF(AND(ISNUMBER(K7),Datos!H34="",K7&gt;=$I$4),"C","")</f>
        <v>C</v>
      </c>
      <c r="L8" s="125" t="str">
        <f>IF(AND(ISNUMBER(L7),Datos!I34="",L7&gt;=$I$4),"C","")</f>
        <v/>
      </c>
      <c r="M8" s="125" t="str">
        <f>IF(AND(ISNUMBER(M7),Datos!J34="",M7&gt;=$I$4),"C","")</f>
        <v>C</v>
      </c>
      <c r="N8" s="125" t="str">
        <f>IF(AND(ISNUMBER(N7),Datos!K34="",N7&gt;=$I$4),"C","")</f>
        <v>C</v>
      </c>
      <c r="O8" s="125" t="str">
        <f>IF(AND(ISNUMBER(O7),Datos!L34="",O7&gt;=$I$4),"C","")</f>
        <v>C</v>
      </c>
      <c r="P8" s="125" t="str">
        <f>IF(AND(ISNUMBER(P7),Datos!M34="",P7&gt;=$I$4),"C","")</f>
        <v/>
      </c>
      <c r="Q8" s="125" t="str">
        <f>IF(AND(ISNUMBER(Q7),Datos!N34="",Q7&gt;=$I$4),"C","")</f>
        <v>C</v>
      </c>
      <c r="R8" s="125" t="str">
        <f>IF(AND(ISNUMBER(R7),Datos!O34="",R7&gt;=$I$4),"C","")</f>
        <v>C</v>
      </c>
      <c r="S8" s="125" t="str">
        <f>IF(AND(ISNUMBER(S7),Datos!P34="",S7&gt;=$I$4),"C","")</f>
        <v/>
      </c>
      <c r="T8" s="125" t="str">
        <f>IF(AND(ISNUMBER(T7),Datos!Q34="",T7&gt;=$I$4),"C","")</f>
        <v>C</v>
      </c>
      <c r="U8" s="125" t="str">
        <f>IF(AND(ISNUMBER(U7),Datos!R34="",U7&gt;=$I$4),"C","")</f>
        <v>C</v>
      </c>
      <c r="V8" s="125" t="str">
        <f>IF(AND(ISNUMBER(V7),Datos!S34="",V7&gt;=$I$4),"C","")</f>
        <v/>
      </c>
      <c r="W8" s="125" t="str">
        <f>IF(AND(ISNUMBER(W7),Datos!T34="",W7&gt;=$I$4),"C","")</f>
        <v/>
      </c>
      <c r="X8" s="125" t="str">
        <f>IF(AND(ISNUMBER(X7),Datos!U34="",X7&gt;=$I$4),"C","")</f>
        <v/>
      </c>
      <c r="Y8" s="125" t="str">
        <f>IF(AND(ISNUMBER(Y7),Datos!V34="",Y7&gt;=$I$4),"C","")</f>
        <v/>
      </c>
      <c r="Z8" s="125" t="str">
        <f>IF(AND(ISNUMBER(Z7),Datos!W34="",Z7&gt;=$I$4),"C","")</f>
        <v/>
      </c>
    </row>
    <row r="9" spans="2:27" ht="20" customHeight="1" x14ac:dyDescent="0.25">
      <c r="F9" s="122" t="s">
        <v>50</v>
      </c>
      <c r="G9" s="126">
        <f>IF(G6&gt;MAX($G56:$Z56),0,HLOOKUP(G6,$G$56:$Z$59,ROW($G59)-ROW($G56)+1,FALSE))</f>
        <v>2</v>
      </c>
      <c r="H9" s="127">
        <f t="shared" ref="H9:Z9" si="0">IF(H6&gt;MAX($G56:$Z56),0,HLOOKUP(H6,$G$56:$Z$59,ROW($G59)-ROW($G56)+1,FALSE))</f>
        <v>5</v>
      </c>
      <c r="I9" s="127">
        <f t="shared" si="0"/>
        <v>15</v>
      </c>
      <c r="J9" s="127">
        <f t="shared" si="0"/>
        <v>0</v>
      </c>
      <c r="K9" s="127">
        <f t="shared" si="0"/>
        <v>0</v>
      </c>
      <c r="L9" s="127">
        <f t="shared" si="0"/>
        <v>0</v>
      </c>
      <c r="M9" s="127">
        <f t="shared" si="0"/>
        <v>0</v>
      </c>
      <c r="N9" s="127">
        <f t="shared" si="0"/>
        <v>0</v>
      </c>
      <c r="O9" s="127">
        <f t="shared" si="0"/>
        <v>0</v>
      </c>
      <c r="P9" s="127">
        <f t="shared" si="0"/>
        <v>0</v>
      </c>
      <c r="Q9" s="127">
        <f t="shared" si="0"/>
        <v>0</v>
      </c>
      <c r="R9" s="127">
        <f t="shared" si="0"/>
        <v>0</v>
      </c>
      <c r="S9" s="127">
        <f t="shared" si="0"/>
        <v>0</v>
      </c>
      <c r="T9" s="127">
        <f t="shared" si="0"/>
        <v>0</v>
      </c>
      <c r="U9" s="127">
        <f t="shared" si="0"/>
        <v>0</v>
      </c>
      <c r="V9" s="127">
        <f t="shared" si="0"/>
        <v>0</v>
      </c>
      <c r="W9" s="127">
        <f t="shared" si="0"/>
        <v>0</v>
      </c>
      <c r="X9" s="127">
        <f t="shared" si="0"/>
        <v>0</v>
      </c>
      <c r="Y9" s="127">
        <f t="shared" si="0"/>
        <v>0</v>
      </c>
      <c r="Z9" s="128">
        <f t="shared" si="0"/>
        <v>0</v>
      </c>
    </row>
    <row r="10" spans="2:27" ht="24.75" hidden="1" customHeight="1" x14ac:dyDescent="0.2">
      <c r="B10" s="27"/>
      <c r="C10" s="27"/>
      <c r="D10" s="27"/>
      <c r="E10" s="27"/>
      <c r="F10" s="28" t="s">
        <v>20</v>
      </c>
      <c r="G10" s="29">
        <f>G6</f>
        <v>1</v>
      </c>
      <c r="H10" s="29">
        <f t="shared" ref="H10:Z10" si="1">H6</f>
        <v>2</v>
      </c>
      <c r="I10" s="29">
        <f t="shared" si="1"/>
        <v>3</v>
      </c>
      <c r="J10" s="29">
        <f t="shared" si="1"/>
        <v>4</v>
      </c>
      <c r="K10" s="29">
        <f t="shared" si="1"/>
        <v>5</v>
      </c>
      <c r="L10" s="29">
        <f t="shared" si="1"/>
        <v>6</v>
      </c>
      <c r="M10" s="29">
        <f t="shared" si="1"/>
        <v>7</v>
      </c>
      <c r="N10" s="29">
        <f t="shared" si="1"/>
        <v>8</v>
      </c>
      <c r="O10" s="29">
        <f t="shared" si="1"/>
        <v>9</v>
      </c>
      <c r="P10" s="29">
        <f t="shared" si="1"/>
        <v>10</v>
      </c>
      <c r="Q10" s="29">
        <f t="shared" si="1"/>
        <v>11</v>
      </c>
      <c r="R10" s="29">
        <f t="shared" si="1"/>
        <v>12</v>
      </c>
      <c r="S10" s="29">
        <f t="shared" si="1"/>
        <v>13</v>
      </c>
      <c r="T10" s="29">
        <f t="shared" si="1"/>
        <v>14</v>
      </c>
      <c r="U10" s="29">
        <f t="shared" si="1"/>
        <v>15</v>
      </c>
      <c r="V10" s="29">
        <f t="shared" si="1"/>
        <v>16</v>
      </c>
      <c r="W10" s="29">
        <f t="shared" si="1"/>
        <v>17</v>
      </c>
      <c r="X10" s="29">
        <f t="shared" si="1"/>
        <v>18</v>
      </c>
      <c r="Y10" s="29">
        <f t="shared" si="1"/>
        <v>19</v>
      </c>
      <c r="Z10" s="29">
        <f t="shared" si="1"/>
        <v>20</v>
      </c>
      <c r="AA10" s="30"/>
    </row>
    <row r="11" spans="2:27" ht="9.75" hidden="1" customHeight="1" x14ac:dyDescent="0.2">
      <c r="B11" s="27"/>
      <c r="C11" s="165" t="s">
        <v>42</v>
      </c>
      <c r="D11" s="165"/>
      <c r="E11" s="31" t="str">
        <f>Datos!C10</f>
        <v>P1</v>
      </c>
      <c r="F11" s="32">
        <f t="shared" ref="F11:F30" si="2">SUM(G11:Z11)</f>
        <v>3</v>
      </c>
      <c r="G11" s="31">
        <f>IF(G$8="C",Datos!D10,0)</f>
        <v>0</v>
      </c>
      <c r="H11" s="31">
        <f>IF(H$8="C",Datos!E10,0)</f>
        <v>0</v>
      </c>
      <c r="I11" s="31">
        <f>IF(I$8="C",Datos!F10,0)</f>
        <v>0</v>
      </c>
      <c r="J11" s="31">
        <f>IF(J$8="C",Datos!G10,0)</f>
        <v>0</v>
      </c>
      <c r="K11" s="31">
        <f>IF(K$8="C",Datos!H10,0)</f>
        <v>0</v>
      </c>
      <c r="L11" s="31">
        <f>IF(L$8="C",Datos!I10,0)</f>
        <v>0</v>
      </c>
      <c r="M11" s="31">
        <f>IF(M$8="C",Datos!J10,0)</f>
        <v>0</v>
      </c>
      <c r="N11" s="31">
        <f>IF(N$8="C",Datos!K10,0)</f>
        <v>1</v>
      </c>
      <c r="O11" s="31">
        <f>IF(O$8="C",Datos!L10,0)</f>
        <v>0</v>
      </c>
      <c r="P11" s="31">
        <f>IF(P$8="C",Datos!M10,0)</f>
        <v>0</v>
      </c>
      <c r="Q11" s="31">
        <f>IF(Q$8="C",Datos!N10,0)</f>
        <v>1</v>
      </c>
      <c r="R11" s="31">
        <f>IF(R$8="C",Datos!O10,0)</f>
        <v>1</v>
      </c>
      <c r="S11" s="31">
        <f>IF(S$8="C",Datos!P10,0)</f>
        <v>0</v>
      </c>
      <c r="T11" s="31">
        <f>IF(T$8="C",Datos!Q10,0)</f>
        <v>0</v>
      </c>
      <c r="U11" s="31">
        <f>IF(U$8="C",Datos!R10,0)</f>
        <v>0</v>
      </c>
      <c r="V11" s="31">
        <f>IF(V$8="C",Datos!S10,0)</f>
        <v>0</v>
      </c>
      <c r="W11" s="31">
        <f>IF(W$8="C",Datos!T10,0)</f>
        <v>0</v>
      </c>
      <c r="X11" s="31">
        <f>IF(X$8="C",Datos!U10,0)</f>
        <v>0</v>
      </c>
      <c r="Y11" s="31">
        <f>IF(Y$8="C",Datos!V10,0)</f>
        <v>0</v>
      </c>
      <c r="Z11" s="33">
        <f>IF(Z$8="C",Datos!W10,0)</f>
        <v>0</v>
      </c>
      <c r="AA11" s="26" t="str">
        <f>Datos!C10</f>
        <v>P1</v>
      </c>
    </row>
    <row r="12" spans="2:27" ht="9.75" hidden="1" customHeight="1" x14ac:dyDescent="0.2">
      <c r="B12" s="27"/>
      <c r="C12" s="165"/>
      <c r="D12" s="165"/>
      <c r="E12" s="31" t="str">
        <f>Datos!C11</f>
        <v>P2</v>
      </c>
      <c r="F12" s="32">
        <f t="shared" si="2"/>
        <v>2</v>
      </c>
      <c r="G12" s="31">
        <f>IF(G$8="C",Datos!D11,0)</f>
        <v>0</v>
      </c>
      <c r="H12" s="31">
        <f>IF(H$8="C",Datos!E11,0)</f>
        <v>1</v>
      </c>
      <c r="I12" s="31">
        <f>IF(I$8="C",Datos!F11,0)</f>
        <v>0</v>
      </c>
      <c r="J12" s="31">
        <f>IF(J$8="C",Datos!G11,0)</f>
        <v>0</v>
      </c>
      <c r="K12" s="31">
        <f>IF(K$8="C",Datos!H11,0)</f>
        <v>1</v>
      </c>
      <c r="L12" s="31">
        <f>IF(L$8="C",Datos!I11,0)</f>
        <v>0</v>
      </c>
      <c r="M12" s="31">
        <f>IF(M$8="C",Datos!J11,0)</f>
        <v>0</v>
      </c>
      <c r="N12" s="31">
        <f>IF(N$8="C",Datos!K11,0)</f>
        <v>0</v>
      </c>
      <c r="O12" s="31">
        <f>IF(O$8="C",Datos!L11,0)</f>
        <v>0</v>
      </c>
      <c r="P12" s="31">
        <f>IF(P$8="C",Datos!M11,0)</f>
        <v>0</v>
      </c>
      <c r="Q12" s="31">
        <f>IF(Q$8="C",Datos!N11,0)</f>
        <v>0</v>
      </c>
      <c r="R12" s="31">
        <f>IF(R$8="C",Datos!O11,0)</f>
        <v>0</v>
      </c>
      <c r="S12" s="31">
        <f>IF(S$8="C",Datos!P11,0)</f>
        <v>0</v>
      </c>
      <c r="T12" s="31">
        <f>IF(T$8="C",Datos!Q11,0)</f>
        <v>0</v>
      </c>
      <c r="U12" s="31">
        <f>IF(U$8="C",Datos!R11,0)</f>
        <v>0</v>
      </c>
      <c r="V12" s="31">
        <f>IF(V$8="C",Datos!S11,0)</f>
        <v>0</v>
      </c>
      <c r="W12" s="31">
        <f>IF(W$8="C",Datos!T11,0)</f>
        <v>0</v>
      </c>
      <c r="X12" s="31">
        <f>IF(X$8="C",Datos!U11,0)</f>
        <v>0</v>
      </c>
      <c r="Y12" s="31">
        <f>IF(Y$8="C",Datos!V11,0)</f>
        <v>0</v>
      </c>
      <c r="Z12" s="33">
        <f>IF(Z$8="C",Datos!W11,0)</f>
        <v>0</v>
      </c>
      <c r="AA12" s="26" t="str">
        <f>Datos!C11</f>
        <v>P2</v>
      </c>
    </row>
    <row r="13" spans="2:27" ht="9.75" hidden="1" customHeight="1" x14ac:dyDescent="0.2">
      <c r="B13" s="27"/>
      <c r="C13" s="27"/>
      <c r="D13" s="27"/>
      <c r="E13" s="31" t="str">
        <f>Datos!C12</f>
        <v>P3</v>
      </c>
      <c r="F13" s="32">
        <f t="shared" si="2"/>
        <v>0</v>
      </c>
      <c r="G13" s="31">
        <f>IF(G$8="C",Datos!D12,0)</f>
        <v>0</v>
      </c>
      <c r="H13" s="31">
        <f>IF(H$8="C",Datos!E12,0)</f>
        <v>0</v>
      </c>
      <c r="I13" s="31">
        <f>IF(I$8="C",Datos!F12,0)</f>
        <v>0</v>
      </c>
      <c r="J13" s="31">
        <f>IF(J$8="C",Datos!G12,0)</f>
        <v>0</v>
      </c>
      <c r="K13" s="31">
        <f>IF(K$8="C",Datos!H12,0)</f>
        <v>0</v>
      </c>
      <c r="L13" s="31">
        <f>IF(L$8="C",Datos!I12,0)</f>
        <v>0</v>
      </c>
      <c r="M13" s="31">
        <f>IF(M$8="C",Datos!J12,0)</f>
        <v>0</v>
      </c>
      <c r="N13" s="31">
        <f>IF(N$8="C",Datos!K12,0)</f>
        <v>0</v>
      </c>
      <c r="O13" s="31">
        <f>IF(O$8="C",Datos!L12,0)</f>
        <v>0</v>
      </c>
      <c r="P13" s="31">
        <f>IF(P$8="C",Datos!M12,0)</f>
        <v>0</v>
      </c>
      <c r="Q13" s="31">
        <f>IF(Q$8="C",Datos!N12,0)</f>
        <v>0</v>
      </c>
      <c r="R13" s="31">
        <f>IF(R$8="C",Datos!O12,0)</f>
        <v>0</v>
      </c>
      <c r="S13" s="31">
        <f>IF(S$8="C",Datos!P12,0)</f>
        <v>0</v>
      </c>
      <c r="T13" s="31">
        <f>IF(T$8="C",Datos!Q12,0)</f>
        <v>0</v>
      </c>
      <c r="U13" s="31">
        <f>IF(U$8="C",Datos!R12,0)</f>
        <v>0</v>
      </c>
      <c r="V13" s="31">
        <f>IF(V$8="C",Datos!S12,0)</f>
        <v>0</v>
      </c>
      <c r="W13" s="31">
        <f>IF(W$8="C",Datos!T12,0)</f>
        <v>0</v>
      </c>
      <c r="X13" s="31">
        <f>IF(X$8="C",Datos!U12,0)</f>
        <v>0</v>
      </c>
      <c r="Y13" s="31">
        <f>IF(Y$8="C",Datos!V12,0)</f>
        <v>0</v>
      </c>
      <c r="Z13" s="33">
        <f>IF(Z$8="C",Datos!W12,0)</f>
        <v>0</v>
      </c>
      <c r="AA13" s="26" t="str">
        <f>Datos!C12</f>
        <v>P3</v>
      </c>
    </row>
    <row r="14" spans="2:27" ht="9.75" hidden="1" customHeight="1" x14ac:dyDescent="0.2">
      <c r="B14" s="27"/>
      <c r="C14" s="27"/>
      <c r="D14" s="27"/>
      <c r="E14" s="31" t="str">
        <f>Datos!C13</f>
        <v>P4</v>
      </c>
      <c r="F14" s="32">
        <f t="shared" si="2"/>
        <v>5</v>
      </c>
      <c r="G14" s="31">
        <f>IF(G$8="C",Datos!D13,0)</f>
        <v>0</v>
      </c>
      <c r="H14" s="31">
        <f>IF(H$8="C",Datos!E13,0)</f>
        <v>0</v>
      </c>
      <c r="I14" s="31">
        <f>IF(I$8="C",Datos!F13,0)</f>
        <v>1</v>
      </c>
      <c r="J14" s="31">
        <f>IF(J$8="C",Datos!G13,0)</f>
        <v>0</v>
      </c>
      <c r="K14" s="31">
        <f>IF(K$8="C",Datos!H13,0)</f>
        <v>0</v>
      </c>
      <c r="L14" s="31">
        <f>IF(L$8="C",Datos!I13,0)</f>
        <v>0</v>
      </c>
      <c r="M14" s="31">
        <f>IF(M$8="C",Datos!J13,0)</f>
        <v>1</v>
      </c>
      <c r="N14" s="31">
        <f>IF(N$8="C",Datos!K13,0)</f>
        <v>0</v>
      </c>
      <c r="O14" s="31">
        <f>IF(O$8="C",Datos!L13,0)</f>
        <v>1</v>
      </c>
      <c r="P14" s="31">
        <f>IF(P$8="C",Datos!M13,0)</f>
        <v>0</v>
      </c>
      <c r="Q14" s="31">
        <f>IF(Q$8="C",Datos!N13,0)</f>
        <v>1</v>
      </c>
      <c r="R14" s="31">
        <f>IF(R$8="C",Datos!O13,0)</f>
        <v>0</v>
      </c>
      <c r="S14" s="31">
        <f>IF(S$8="C",Datos!P13,0)</f>
        <v>0</v>
      </c>
      <c r="T14" s="31">
        <f>IF(T$8="C",Datos!Q13,0)</f>
        <v>1</v>
      </c>
      <c r="U14" s="31">
        <f>IF(U$8="C",Datos!R13,0)</f>
        <v>0</v>
      </c>
      <c r="V14" s="31">
        <f>IF(V$8="C",Datos!S13,0)</f>
        <v>0</v>
      </c>
      <c r="W14" s="31">
        <f>IF(W$8="C",Datos!T13,0)</f>
        <v>0</v>
      </c>
      <c r="X14" s="31">
        <f>IF(X$8="C",Datos!U13,0)</f>
        <v>0</v>
      </c>
      <c r="Y14" s="31">
        <f>IF(Y$8="C",Datos!V13,0)</f>
        <v>0</v>
      </c>
      <c r="Z14" s="33">
        <f>IF(Z$8="C",Datos!W13,0)</f>
        <v>0</v>
      </c>
      <c r="AA14" s="26" t="str">
        <f>Datos!C13</f>
        <v>P4</v>
      </c>
    </row>
    <row r="15" spans="2:27" ht="9.75" hidden="1" customHeight="1" x14ac:dyDescent="0.2">
      <c r="B15" s="27"/>
      <c r="C15" s="27"/>
      <c r="D15" s="27"/>
      <c r="E15" s="31" t="str">
        <f>Datos!C14</f>
        <v>P5</v>
      </c>
      <c r="F15" s="32">
        <f t="shared" si="2"/>
        <v>0</v>
      </c>
      <c r="G15" s="31">
        <f>IF(G$8="C",Datos!D14,0)</f>
        <v>0</v>
      </c>
      <c r="H15" s="31">
        <f>IF(H$8="C",Datos!E14,0)</f>
        <v>0</v>
      </c>
      <c r="I15" s="31">
        <f>IF(I$8="C",Datos!F14,0)</f>
        <v>0</v>
      </c>
      <c r="J15" s="31">
        <f>IF(J$8="C",Datos!G14,0)</f>
        <v>0</v>
      </c>
      <c r="K15" s="31">
        <f>IF(K$8="C",Datos!H14,0)</f>
        <v>0</v>
      </c>
      <c r="L15" s="31">
        <f>IF(L$8="C",Datos!I14,0)</f>
        <v>0</v>
      </c>
      <c r="M15" s="31">
        <f>IF(M$8="C",Datos!J14,0)</f>
        <v>0</v>
      </c>
      <c r="N15" s="31">
        <f>IF(N$8="C",Datos!K14,0)</f>
        <v>0</v>
      </c>
      <c r="O15" s="31">
        <f>IF(O$8="C",Datos!L14,0)</f>
        <v>0</v>
      </c>
      <c r="P15" s="31">
        <f>IF(P$8="C",Datos!M14,0)</f>
        <v>0</v>
      </c>
      <c r="Q15" s="31">
        <f>IF(Q$8="C",Datos!N14,0)</f>
        <v>0</v>
      </c>
      <c r="R15" s="31">
        <f>IF(R$8="C",Datos!O14,0)</f>
        <v>0</v>
      </c>
      <c r="S15" s="31">
        <f>IF(S$8="C",Datos!P14,0)</f>
        <v>0</v>
      </c>
      <c r="T15" s="31">
        <f>IF(T$8="C",Datos!Q14,0)</f>
        <v>0</v>
      </c>
      <c r="U15" s="31">
        <f>IF(U$8="C",Datos!R14,0)</f>
        <v>0</v>
      </c>
      <c r="V15" s="31">
        <f>IF(V$8="C",Datos!S14,0)</f>
        <v>0</v>
      </c>
      <c r="W15" s="31">
        <f>IF(W$8="C",Datos!T14,0)</f>
        <v>0</v>
      </c>
      <c r="X15" s="31">
        <f>IF(X$8="C",Datos!U14,0)</f>
        <v>0</v>
      </c>
      <c r="Y15" s="31">
        <f>IF(Y$8="C",Datos!V14,0)</f>
        <v>0</v>
      </c>
      <c r="Z15" s="33">
        <f>IF(Z$8="C",Datos!W14,0)</f>
        <v>0</v>
      </c>
      <c r="AA15" s="26" t="str">
        <f>Datos!C14</f>
        <v>P5</v>
      </c>
    </row>
    <row r="16" spans="2:27" ht="9.75" hidden="1" customHeight="1" x14ac:dyDescent="0.2">
      <c r="B16" s="27"/>
      <c r="C16" s="27"/>
      <c r="D16" s="27"/>
      <c r="E16" s="31" t="str">
        <f>Datos!C15</f>
        <v>P6</v>
      </c>
      <c r="F16" s="32">
        <f t="shared" si="2"/>
        <v>0</v>
      </c>
      <c r="G16" s="31">
        <f>IF(G$8="C",Datos!D15,0)</f>
        <v>0</v>
      </c>
      <c r="H16" s="31">
        <f>IF(H$8="C",Datos!E15,0)</f>
        <v>0</v>
      </c>
      <c r="I16" s="31">
        <f>IF(I$8="C",Datos!F15,0)</f>
        <v>0</v>
      </c>
      <c r="J16" s="31">
        <f>IF(J$8="C",Datos!G15,0)</f>
        <v>0</v>
      </c>
      <c r="K16" s="31">
        <f>IF(K$8="C",Datos!H15,0)</f>
        <v>0</v>
      </c>
      <c r="L16" s="31">
        <f>IF(L$8="C",Datos!I15,0)</f>
        <v>0</v>
      </c>
      <c r="M16" s="31">
        <f>IF(M$8="C",Datos!J15,0)</f>
        <v>0</v>
      </c>
      <c r="N16" s="31">
        <f>IF(N$8="C",Datos!K15,0)</f>
        <v>0</v>
      </c>
      <c r="O16" s="31">
        <f>IF(O$8="C",Datos!L15,0)</f>
        <v>0</v>
      </c>
      <c r="P16" s="31">
        <f>IF(P$8="C",Datos!M15,0)</f>
        <v>0</v>
      </c>
      <c r="Q16" s="31">
        <f>IF(Q$8="C",Datos!N15,0)</f>
        <v>0</v>
      </c>
      <c r="R16" s="31">
        <f>IF(R$8="C",Datos!O15,0)</f>
        <v>0</v>
      </c>
      <c r="S16" s="31">
        <f>IF(S$8="C",Datos!P15,0)</f>
        <v>0</v>
      </c>
      <c r="T16" s="31">
        <f>IF(T$8="C",Datos!Q15,0)</f>
        <v>0</v>
      </c>
      <c r="U16" s="31">
        <f>IF(U$8="C",Datos!R15,0)</f>
        <v>0</v>
      </c>
      <c r="V16" s="31">
        <f>IF(V$8="C",Datos!S15,0)</f>
        <v>0</v>
      </c>
      <c r="W16" s="31">
        <f>IF(W$8="C",Datos!T15,0)</f>
        <v>0</v>
      </c>
      <c r="X16" s="31">
        <f>IF(X$8="C",Datos!U15,0)</f>
        <v>0</v>
      </c>
      <c r="Y16" s="31">
        <f>IF(Y$8="C",Datos!V15,0)</f>
        <v>0</v>
      </c>
      <c r="Z16" s="33">
        <f>IF(Z$8="C",Datos!W15,0)</f>
        <v>0</v>
      </c>
      <c r="AA16" s="26" t="str">
        <f>Datos!C15</f>
        <v>P6</v>
      </c>
    </row>
    <row r="17" spans="2:27" ht="9.75" hidden="1" customHeight="1" x14ac:dyDescent="0.2">
      <c r="B17" s="27"/>
      <c r="C17" s="27"/>
      <c r="D17" s="27"/>
      <c r="E17" s="31" t="str">
        <f>Datos!C16</f>
        <v>P7</v>
      </c>
      <c r="F17" s="32">
        <f t="shared" si="2"/>
        <v>2</v>
      </c>
      <c r="G17" s="31">
        <f>IF(G$8="C",Datos!D16,0)</f>
        <v>0</v>
      </c>
      <c r="H17" s="31">
        <f>IF(H$8="C",Datos!E16,0)</f>
        <v>1</v>
      </c>
      <c r="I17" s="31">
        <f>IF(I$8="C",Datos!F16,0)</f>
        <v>0</v>
      </c>
      <c r="J17" s="31">
        <f>IF(J$8="C",Datos!G16,0)</f>
        <v>0</v>
      </c>
      <c r="K17" s="31">
        <f>IF(K$8="C",Datos!H16,0)</f>
        <v>0</v>
      </c>
      <c r="L17" s="31">
        <f>IF(L$8="C",Datos!I16,0)</f>
        <v>0</v>
      </c>
      <c r="M17" s="31">
        <f>IF(M$8="C",Datos!J16,0)</f>
        <v>0</v>
      </c>
      <c r="N17" s="31">
        <f>IF(N$8="C",Datos!K16,0)</f>
        <v>0</v>
      </c>
      <c r="O17" s="31">
        <f>IF(O$8="C",Datos!L16,0)</f>
        <v>0</v>
      </c>
      <c r="P17" s="31">
        <f>IF(P$8="C",Datos!M16,0)</f>
        <v>0</v>
      </c>
      <c r="Q17" s="31">
        <f>IF(Q$8="C",Datos!N16,0)</f>
        <v>0</v>
      </c>
      <c r="R17" s="31">
        <f>IF(R$8="C",Datos!O16,0)</f>
        <v>0</v>
      </c>
      <c r="S17" s="31">
        <f>IF(S$8="C",Datos!P16,0)</f>
        <v>0</v>
      </c>
      <c r="T17" s="31">
        <f>IF(T$8="C",Datos!Q16,0)</f>
        <v>0</v>
      </c>
      <c r="U17" s="31">
        <f>IF(U$8="C",Datos!R16,0)</f>
        <v>1</v>
      </c>
      <c r="V17" s="31">
        <f>IF(V$8="C",Datos!S16,0)</f>
        <v>0</v>
      </c>
      <c r="W17" s="31">
        <f>IF(W$8="C",Datos!T16,0)</f>
        <v>0</v>
      </c>
      <c r="X17" s="31">
        <f>IF(X$8="C",Datos!U16,0)</f>
        <v>0</v>
      </c>
      <c r="Y17" s="31">
        <f>IF(Y$8="C",Datos!V16,0)</f>
        <v>0</v>
      </c>
      <c r="Z17" s="33">
        <f>IF(Z$8="C",Datos!W16,0)</f>
        <v>0</v>
      </c>
      <c r="AA17" s="26" t="str">
        <f>Datos!C16</f>
        <v>P7</v>
      </c>
    </row>
    <row r="18" spans="2:27" ht="9.75" hidden="1" customHeight="1" x14ac:dyDescent="0.2">
      <c r="B18" s="27"/>
      <c r="C18" s="27"/>
      <c r="D18" s="27"/>
      <c r="E18" s="31" t="str">
        <f>Datos!C17</f>
        <v>P8</v>
      </c>
      <c r="F18" s="32">
        <f t="shared" si="2"/>
        <v>0</v>
      </c>
      <c r="G18" s="31">
        <f>IF(G$8="C",Datos!D17,0)</f>
        <v>0</v>
      </c>
      <c r="H18" s="31">
        <f>IF(H$8="C",Datos!E17,0)</f>
        <v>0</v>
      </c>
      <c r="I18" s="31">
        <f>IF(I$8="C",Datos!F17,0)</f>
        <v>0</v>
      </c>
      <c r="J18" s="31">
        <f>IF(J$8="C",Datos!G17,0)</f>
        <v>0</v>
      </c>
      <c r="K18" s="31">
        <f>IF(K$8="C",Datos!H17,0)</f>
        <v>0</v>
      </c>
      <c r="L18" s="31">
        <f>IF(L$8="C",Datos!I17,0)</f>
        <v>0</v>
      </c>
      <c r="M18" s="31">
        <f>IF(M$8="C",Datos!J17,0)</f>
        <v>0</v>
      </c>
      <c r="N18" s="31">
        <f>IF(N$8="C",Datos!K17,0)</f>
        <v>0</v>
      </c>
      <c r="O18" s="31">
        <f>IF(O$8="C",Datos!L17,0)</f>
        <v>0</v>
      </c>
      <c r="P18" s="31">
        <f>IF(P$8="C",Datos!M17,0)</f>
        <v>0</v>
      </c>
      <c r="Q18" s="31">
        <f>IF(Q$8="C",Datos!N17,0)</f>
        <v>0</v>
      </c>
      <c r="R18" s="31">
        <f>IF(R$8="C",Datos!O17,0)</f>
        <v>0</v>
      </c>
      <c r="S18" s="31">
        <f>IF(S$8="C",Datos!P17,0)</f>
        <v>0</v>
      </c>
      <c r="T18" s="31">
        <f>IF(T$8="C",Datos!Q17,0)</f>
        <v>0</v>
      </c>
      <c r="U18" s="31">
        <f>IF(U$8="C",Datos!R17,0)</f>
        <v>0</v>
      </c>
      <c r="V18" s="31">
        <f>IF(V$8="C",Datos!S17,0)</f>
        <v>0</v>
      </c>
      <c r="W18" s="31">
        <f>IF(W$8="C",Datos!T17,0)</f>
        <v>0</v>
      </c>
      <c r="X18" s="31">
        <f>IF(X$8="C",Datos!U17,0)</f>
        <v>0</v>
      </c>
      <c r="Y18" s="31">
        <f>IF(Y$8="C",Datos!V17,0)</f>
        <v>0</v>
      </c>
      <c r="Z18" s="33">
        <f>IF(Z$8="C",Datos!W17,0)</f>
        <v>0</v>
      </c>
      <c r="AA18" s="26" t="str">
        <f>Datos!C17</f>
        <v>P8</v>
      </c>
    </row>
    <row r="19" spans="2:27" ht="9.75" hidden="1" customHeight="1" x14ac:dyDescent="0.2">
      <c r="B19" s="27"/>
      <c r="C19" s="27"/>
      <c r="D19" s="27"/>
      <c r="E19" s="31" t="str">
        <f>Datos!C18</f>
        <v>P9</v>
      </c>
      <c r="F19" s="32">
        <f t="shared" si="2"/>
        <v>1</v>
      </c>
      <c r="G19" s="31">
        <f>IF(G$8="C",Datos!D18,0)</f>
        <v>0</v>
      </c>
      <c r="H19" s="31">
        <f>IF(H$8="C",Datos!E18,0)</f>
        <v>0</v>
      </c>
      <c r="I19" s="31">
        <f>IF(I$8="C",Datos!F18,0)</f>
        <v>0</v>
      </c>
      <c r="J19" s="31">
        <f>IF(J$8="C",Datos!G18,0)</f>
        <v>0</v>
      </c>
      <c r="K19" s="31">
        <f>IF(K$8="C",Datos!H18,0)</f>
        <v>0</v>
      </c>
      <c r="L19" s="31">
        <f>IF(L$8="C",Datos!I18,0)</f>
        <v>0</v>
      </c>
      <c r="M19" s="31">
        <f>IF(M$8="C",Datos!J18,0)</f>
        <v>1</v>
      </c>
      <c r="N19" s="31">
        <f>IF(N$8="C",Datos!K18,0)</f>
        <v>0</v>
      </c>
      <c r="O19" s="31">
        <f>IF(O$8="C",Datos!L18,0)</f>
        <v>0</v>
      </c>
      <c r="P19" s="31">
        <f>IF(P$8="C",Datos!M18,0)</f>
        <v>0</v>
      </c>
      <c r="Q19" s="31">
        <f>IF(Q$8="C",Datos!N18,0)</f>
        <v>0</v>
      </c>
      <c r="R19" s="31">
        <f>IF(R$8="C",Datos!O18,0)</f>
        <v>0</v>
      </c>
      <c r="S19" s="31">
        <f>IF(S$8="C",Datos!P18,0)</f>
        <v>0</v>
      </c>
      <c r="T19" s="31">
        <f>IF(T$8="C",Datos!Q18,0)</f>
        <v>0</v>
      </c>
      <c r="U19" s="31">
        <f>IF(U$8="C",Datos!R18,0)</f>
        <v>0</v>
      </c>
      <c r="V19" s="31">
        <f>IF(V$8="C",Datos!S18,0)</f>
        <v>0</v>
      </c>
      <c r="W19" s="31">
        <f>IF(W$8="C",Datos!T18,0)</f>
        <v>0</v>
      </c>
      <c r="X19" s="31">
        <f>IF(X$8="C",Datos!U18,0)</f>
        <v>0</v>
      </c>
      <c r="Y19" s="31">
        <f>IF(Y$8="C",Datos!V18,0)</f>
        <v>0</v>
      </c>
      <c r="Z19" s="33">
        <f>IF(Z$8="C",Datos!W18,0)</f>
        <v>0</v>
      </c>
      <c r="AA19" s="26" t="str">
        <f>Datos!C18</f>
        <v>P9</v>
      </c>
    </row>
    <row r="20" spans="2:27" ht="9.75" hidden="1" customHeight="1" x14ac:dyDescent="0.2">
      <c r="B20" s="27"/>
      <c r="C20" s="27"/>
      <c r="D20" s="27"/>
      <c r="E20" s="31" t="str">
        <f>Datos!C19</f>
        <v>P10</v>
      </c>
      <c r="F20" s="32">
        <f t="shared" si="2"/>
        <v>2</v>
      </c>
      <c r="G20" s="31">
        <f>IF(G$8="C",Datos!D19,0)</f>
        <v>0</v>
      </c>
      <c r="H20" s="31">
        <f>IF(H$8="C",Datos!E19,0)</f>
        <v>0</v>
      </c>
      <c r="I20" s="31">
        <f>IF(I$8="C",Datos!F19,0)</f>
        <v>0</v>
      </c>
      <c r="J20" s="31">
        <f>IF(J$8="C",Datos!G19,0)</f>
        <v>0</v>
      </c>
      <c r="K20" s="31">
        <f>IF(K$8="C",Datos!H19,0)</f>
        <v>0</v>
      </c>
      <c r="L20" s="31">
        <f>IF(L$8="C",Datos!I19,0)</f>
        <v>0</v>
      </c>
      <c r="M20" s="31">
        <f>IF(M$8="C",Datos!J19,0)</f>
        <v>0</v>
      </c>
      <c r="N20" s="31">
        <f>IF(N$8="C",Datos!K19,0)</f>
        <v>0</v>
      </c>
      <c r="O20" s="31">
        <f>IF(O$8="C",Datos!L19,0)</f>
        <v>1</v>
      </c>
      <c r="P20" s="31">
        <f>IF(P$8="C",Datos!M19,0)</f>
        <v>0</v>
      </c>
      <c r="Q20" s="31">
        <f>IF(Q$8="C",Datos!N19,0)</f>
        <v>0</v>
      </c>
      <c r="R20" s="31">
        <f>IF(R$8="C",Datos!O19,0)</f>
        <v>0</v>
      </c>
      <c r="S20" s="31">
        <f>IF(S$8="C",Datos!P19,0)</f>
        <v>0</v>
      </c>
      <c r="T20" s="31">
        <f>IF(T$8="C",Datos!Q19,0)</f>
        <v>1</v>
      </c>
      <c r="U20" s="31">
        <f>IF(U$8="C",Datos!R19,0)</f>
        <v>0</v>
      </c>
      <c r="V20" s="31">
        <f>IF(V$8="C",Datos!S19,0)</f>
        <v>0</v>
      </c>
      <c r="W20" s="31">
        <f>IF(W$8="C",Datos!T19,0)</f>
        <v>0</v>
      </c>
      <c r="X20" s="31">
        <f>IF(X$8="C",Datos!U19,0)</f>
        <v>0</v>
      </c>
      <c r="Y20" s="31">
        <f>IF(Y$8="C",Datos!V19,0)</f>
        <v>0</v>
      </c>
      <c r="Z20" s="33">
        <f>IF(Z$8="C",Datos!W19,0)</f>
        <v>0</v>
      </c>
      <c r="AA20" s="26" t="str">
        <f>Datos!C19</f>
        <v>P10</v>
      </c>
    </row>
    <row r="21" spans="2:27" ht="9.75" hidden="1" customHeight="1" x14ac:dyDescent="0.2">
      <c r="B21" s="27"/>
      <c r="C21" s="27"/>
      <c r="D21" s="27"/>
      <c r="E21" s="31" t="str">
        <f>Datos!C20</f>
        <v>P11</v>
      </c>
      <c r="F21" s="32">
        <f t="shared" si="2"/>
        <v>4</v>
      </c>
      <c r="G21" s="31">
        <f>IF(G$8="C",Datos!D20,0)</f>
        <v>0</v>
      </c>
      <c r="H21" s="31">
        <f>IF(H$8="C",Datos!E20,0)</f>
        <v>1</v>
      </c>
      <c r="I21" s="31">
        <f>IF(I$8="C",Datos!F20,0)</f>
        <v>0</v>
      </c>
      <c r="J21" s="31">
        <f>IF(J$8="C",Datos!G20,0)</f>
        <v>0</v>
      </c>
      <c r="K21" s="31">
        <f>IF(K$8="C",Datos!H20,0)</f>
        <v>1</v>
      </c>
      <c r="L21" s="31">
        <f>IF(L$8="C",Datos!I20,0)</f>
        <v>0</v>
      </c>
      <c r="M21" s="31">
        <f>IF(M$8="C",Datos!J20,0)</f>
        <v>1</v>
      </c>
      <c r="N21" s="31">
        <f>IF(N$8="C",Datos!K20,0)</f>
        <v>0</v>
      </c>
      <c r="O21" s="31">
        <f>IF(O$8="C",Datos!L20,0)</f>
        <v>0</v>
      </c>
      <c r="P21" s="31">
        <f>IF(P$8="C",Datos!M20,0)</f>
        <v>0</v>
      </c>
      <c r="Q21" s="31">
        <f>IF(Q$8="C",Datos!N20,0)</f>
        <v>0</v>
      </c>
      <c r="R21" s="31">
        <f>IF(R$8="C",Datos!O20,0)</f>
        <v>0</v>
      </c>
      <c r="S21" s="31">
        <f>IF(S$8="C",Datos!P20,0)</f>
        <v>0</v>
      </c>
      <c r="T21" s="31">
        <f>IF(T$8="C",Datos!Q20,0)</f>
        <v>0</v>
      </c>
      <c r="U21" s="31">
        <f>IF(U$8="C",Datos!R20,0)</f>
        <v>1</v>
      </c>
      <c r="V21" s="31">
        <f>IF(V$8="C",Datos!S20,0)</f>
        <v>0</v>
      </c>
      <c r="W21" s="31">
        <f>IF(W$8="C",Datos!T20,0)</f>
        <v>0</v>
      </c>
      <c r="X21" s="31">
        <f>IF(X$8="C",Datos!U20,0)</f>
        <v>0</v>
      </c>
      <c r="Y21" s="31">
        <f>IF(Y$8="C",Datos!V20,0)</f>
        <v>0</v>
      </c>
      <c r="Z21" s="33">
        <f>IF(Z$8="C",Datos!W20,0)</f>
        <v>0</v>
      </c>
      <c r="AA21" s="26" t="str">
        <f>Datos!C20</f>
        <v>P11</v>
      </c>
    </row>
    <row r="22" spans="2:27" ht="9.75" hidden="1" customHeight="1" x14ac:dyDescent="0.2">
      <c r="B22" s="27"/>
      <c r="C22" s="27"/>
      <c r="D22" s="27"/>
      <c r="E22" s="31" t="str">
        <f>Datos!C21</f>
        <v>P12</v>
      </c>
      <c r="F22" s="32">
        <f t="shared" si="2"/>
        <v>3</v>
      </c>
      <c r="G22" s="31">
        <f>IF(G$8="C",Datos!D21,0)</f>
        <v>0</v>
      </c>
      <c r="H22" s="31">
        <f>IF(H$8="C",Datos!E21,0)</f>
        <v>1</v>
      </c>
      <c r="I22" s="31">
        <f>IF(I$8="C",Datos!F21,0)</f>
        <v>0</v>
      </c>
      <c r="J22" s="31">
        <f>IF(J$8="C",Datos!G21,0)</f>
        <v>0</v>
      </c>
      <c r="K22" s="31">
        <f>IF(K$8="C",Datos!H21,0)</f>
        <v>1</v>
      </c>
      <c r="L22" s="31">
        <f>IF(L$8="C",Datos!I21,0)</f>
        <v>0</v>
      </c>
      <c r="M22" s="31">
        <f>IF(M$8="C",Datos!J21,0)</f>
        <v>0</v>
      </c>
      <c r="N22" s="31">
        <f>IF(N$8="C",Datos!K21,0)</f>
        <v>0</v>
      </c>
      <c r="O22" s="31">
        <f>IF(O$8="C",Datos!L21,0)</f>
        <v>0</v>
      </c>
      <c r="P22" s="31">
        <f>IF(P$8="C",Datos!M21,0)</f>
        <v>0</v>
      </c>
      <c r="Q22" s="31">
        <f>IF(Q$8="C",Datos!N21,0)</f>
        <v>0</v>
      </c>
      <c r="R22" s="31">
        <f>IF(R$8="C",Datos!O21,0)</f>
        <v>0</v>
      </c>
      <c r="S22" s="31">
        <f>IF(S$8="C",Datos!P21,0)</f>
        <v>0</v>
      </c>
      <c r="T22" s="31">
        <f>IF(T$8="C",Datos!Q21,0)</f>
        <v>0</v>
      </c>
      <c r="U22" s="31">
        <f>IF(U$8="C",Datos!R21,0)</f>
        <v>1</v>
      </c>
      <c r="V22" s="31">
        <f>IF(V$8="C",Datos!S21,0)</f>
        <v>0</v>
      </c>
      <c r="W22" s="31">
        <f>IF(W$8="C",Datos!T21,0)</f>
        <v>0</v>
      </c>
      <c r="X22" s="31">
        <f>IF(X$8="C",Datos!U21,0)</f>
        <v>0</v>
      </c>
      <c r="Y22" s="31">
        <f>IF(Y$8="C",Datos!V21,0)</f>
        <v>0</v>
      </c>
      <c r="Z22" s="33">
        <f>IF(Z$8="C",Datos!W21,0)</f>
        <v>0</v>
      </c>
      <c r="AA22" s="26" t="str">
        <f>Datos!C21</f>
        <v>P12</v>
      </c>
    </row>
    <row r="23" spans="2:27" ht="9.75" hidden="1" customHeight="1" x14ac:dyDescent="0.2">
      <c r="B23" s="27"/>
      <c r="C23" s="27"/>
      <c r="D23" s="27"/>
      <c r="E23" s="31" t="str">
        <f>Datos!C22</f>
        <v>P13</v>
      </c>
      <c r="F23" s="32">
        <f t="shared" si="2"/>
        <v>5</v>
      </c>
      <c r="G23" s="31">
        <f>IF(G$8="C",Datos!D22,0)</f>
        <v>0</v>
      </c>
      <c r="H23" s="31">
        <f>IF(H$8="C",Datos!E22,0)</f>
        <v>0</v>
      </c>
      <c r="I23" s="31">
        <f>IF(I$8="C",Datos!F22,0)</f>
        <v>1</v>
      </c>
      <c r="J23" s="31">
        <f>IF(J$8="C",Datos!G22,0)</f>
        <v>0</v>
      </c>
      <c r="K23" s="31">
        <f>IF(K$8="C",Datos!H22,0)</f>
        <v>1</v>
      </c>
      <c r="L23" s="31">
        <f>IF(L$8="C",Datos!I22,0)</f>
        <v>0</v>
      </c>
      <c r="M23" s="31">
        <f>IF(M$8="C",Datos!J22,0)</f>
        <v>1</v>
      </c>
      <c r="N23" s="31">
        <f>IF(N$8="C",Datos!K22,0)</f>
        <v>1</v>
      </c>
      <c r="O23" s="31">
        <f>IF(O$8="C",Datos!L22,0)</f>
        <v>0</v>
      </c>
      <c r="P23" s="31">
        <f>IF(P$8="C",Datos!M22,0)</f>
        <v>0</v>
      </c>
      <c r="Q23" s="31">
        <f>IF(Q$8="C",Datos!N22,0)</f>
        <v>0</v>
      </c>
      <c r="R23" s="31">
        <f>IF(R$8="C",Datos!O22,0)</f>
        <v>1</v>
      </c>
      <c r="S23" s="31">
        <f>IF(S$8="C",Datos!P22,0)</f>
        <v>0</v>
      </c>
      <c r="T23" s="31">
        <f>IF(T$8="C",Datos!Q22,0)</f>
        <v>0</v>
      </c>
      <c r="U23" s="31">
        <f>IF(U$8="C",Datos!R22,0)</f>
        <v>0</v>
      </c>
      <c r="V23" s="31">
        <f>IF(V$8="C",Datos!S22,0)</f>
        <v>0</v>
      </c>
      <c r="W23" s="31">
        <f>IF(W$8="C",Datos!T22,0)</f>
        <v>0</v>
      </c>
      <c r="X23" s="31">
        <f>IF(X$8="C",Datos!U22,0)</f>
        <v>0</v>
      </c>
      <c r="Y23" s="31">
        <f>IF(Y$8="C",Datos!V22,0)</f>
        <v>0</v>
      </c>
      <c r="Z23" s="33">
        <f>IF(Z$8="C",Datos!W22,0)</f>
        <v>0</v>
      </c>
      <c r="AA23" s="26" t="str">
        <f>Datos!C22</f>
        <v>P13</v>
      </c>
    </row>
    <row r="24" spans="2:27" ht="9.75" hidden="1" customHeight="1" x14ac:dyDescent="0.2">
      <c r="B24" s="27"/>
      <c r="C24" s="27"/>
      <c r="D24" s="27"/>
      <c r="E24" s="31" t="str">
        <f>Datos!C23</f>
        <v>P14</v>
      </c>
      <c r="F24" s="32">
        <f t="shared" si="2"/>
        <v>0</v>
      </c>
      <c r="G24" s="31">
        <f>IF(G$8="C",Datos!D23,0)</f>
        <v>0</v>
      </c>
      <c r="H24" s="31">
        <f>IF(H$8="C",Datos!E23,0)</f>
        <v>0</v>
      </c>
      <c r="I24" s="31">
        <f>IF(I$8="C",Datos!F23,0)</f>
        <v>0</v>
      </c>
      <c r="J24" s="31">
        <f>IF(J$8="C",Datos!G23,0)</f>
        <v>0</v>
      </c>
      <c r="K24" s="31">
        <f>IF(K$8="C",Datos!H23,0)</f>
        <v>0</v>
      </c>
      <c r="L24" s="31">
        <f>IF(L$8="C",Datos!I23,0)</f>
        <v>0</v>
      </c>
      <c r="M24" s="31">
        <f>IF(M$8="C",Datos!J23,0)</f>
        <v>0</v>
      </c>
      <c r="N24" s="31">
        <f>IF(N$8="C",Datos!K23,0)</f>
        <v>0</v>
      </c>
      <c r="O24" s="31">
        <f>IF(O$8="C",Datos!L23,0)</f>
        <v>0</v>
      </c>
      <c r="P24" s="31">
        <f>IF(P$8="C",Datos!M23,0)</f>
        <v>0</v>
      </c>
      <c r="Q24" s="31">
        <f>IF(Q$8="C",Datos!N23,0)</f>
        <v>0</v>
      </c>
      <c r="R24" s="31">
        <f>IF(R$8="C",Datos!O23,0)</f>
        <v>0</v>
      </c>
      <c r="S24" s="31">
        <f>IF(S$8="C",Datos!P23,0)</f>
        <v>0</v>
      </c>
      <c r="T24" s="31">
        <f>IF(T$8="C",Datos!Q23,0)</f>
        <v>0</v>
      </c>
      <c r="U24" s="31">
        <f>IF(U$8="C",Datos!R23,0)</f>
        <v>0</v>
      </c>
      <c r="V24" s="31">
        <f>IF(V$8="C",Datos!S23,0)</f>
        <v>0</v>
      </c>
      <c r="W24" s="31">
        <f>IF(W$8="C",Datos!T23,0)</f>
        <v>0</v>
      </c>
      <c r="X24" s="31">
        <f>IF(X$8="C",Datos!U23,0)</f>
        <v>0</v>
      </c>
      <c r="Y24" s="31">
        <f>IF(Y$8="C",Datos!V23,0)</f>
        <v>0</v>
      </c>
      <c r="Z24" s="33">
        <f>IF(Z$8="C",Datos!W23,0)</f>
        <v>0</v>
      </c>
      <c r="AA24" s="26" t="str">
        <f>Datos!C23</f>
        <v>P14</v>
      </c>
    </row>
    <row r="25" spans="2:27" ht="9.75" hidden="1" customHeight="1" x14ac:dyDescent="0.2">
      <c r="B25" s="27"/>
      <c r="C25" s="27"/>
      <c r="D25" s="27"/>
      <c r="E25" s="31" t="str">
        <f>Datos!C24</f>
        <v>P15</v>
      </c>
      <c r="F25" s="32">
        <f t="shared" si="2"/>
        <v>4</v>
      </c>
      <c r="G25" s="31">
        <f>IF(G$8="C",Datos!D24,0)</f>
        <v>0</v>
      </c>
      <c r="H25" s="31">
        <f>IF(H$8="C",Datos!E24,0)</f>
        <v>0</v>
      </c>
      <c r="I25" s="31">
        <f>IF(I$8="C",Datos!F24,0)</f>
        <v>1</v>
      </c>
      <c r="J25" s="31">
        <f>IF(J$8="C",Datos!G24,0)</f>
        <v>0</v>
      </c>
      <c r="K25" s="31">
        <f>IF(K$8="C",Datos!H24,0)</f>
        <v>0</v>
      </c>
      <c r="L25" s="31">
        <f>IF(L$8="C",Datos!I24,0)</f>
        <v>0</v>
      </c>
      <c r="M25" s="31">
        <f>IF(M$8="C",Datos!J24,0)</f>
        <v>0</v>
      </c>
      <c r="N25" s="31">
        <f>IF(N$8="C",Datos!K24,0)</f>
        <v>1</v>
      </c>
      <c r="O25" s="31">
        <f>IF(O$8="C",Datos!L24,0)</f>
        <v>0</v>
      </c>
      <c r="P25" s="31">
        <f>IF(P$8="C",Datos!M24,0)</f>
        <v>0</v>
      </c>
      <c r="Q25" s="31">
        <f>IF(Q$8="C",Datos!N24,0)</f>
        <v>1</v>
      </c>
      <c r="R25" s="31">
        <f>IF(R$8="C",Datos!O24,0)</f>
        <v>1</v>
      </c>
      <c r="S25" s="31">
        <f>IF(S$8="C",Datos!P24,0)</f>
        <v>0</v>
      </c>
      <c r="T25" s="31">
        <f>IF(T$8="C",Datos!Q24,0)</f>
        <v>0</v>
      </c>
      <c r="U25" s="31">
        <f>IF(U$8="C",Datos!R24,0)</f>
        <v>0</v>
      </c>
      <c r="V25" s="31">
        <f>IF(V$8="C",Datos!S24,0)</f>
        <v>0</v>
      </c>
      <c r="W25" s="31">
        <f>IF(W$8="C",Datos!T24,0)</f>
        <v>0</v>
      </c>
      <c r="X25" s="31">
        <f>IF(X$8="C",Datos!U24,0)</f>
        <v>0</v>
      </c>
      <c r="Y25" s="31">
        <f>IF(Y$8="C",Datos!V24,0)</f>
        <v>0</v>
      </c>
      <c r="Z25" s="33">
        <f>IF(Z$8="C",Datos!W24,0)</f>
        <v>0</v>
      </c>
      <c r="AA25" s="26" t="str">
        <f>Datos!C24</f>
        <v>P15</v>
      </c>
    </row>
    <row r="26" spans="2:27" ht="9.75" hidden="1" customHeight="1" x14ac:dyDescent="0.2">
      <c r="B26" s="27"/>
      <c r="C26" s="27"/>
      <c r="D26" s="27"/>
      <c r="E26" s="31" t="str">
        <f>Datos!C25</f>
        <v>P16</v>
      </c>
      <c r="F26" s="32">
        <f t="shared" si="2"/>
        <v>0</v>
      </c>
      <c r="G26" s="31">
        <f>IF(G$8="C",Datos!D25,0)</f>
        <v>0</v>
      </c>
      <c r="H26" s="31">
        <f>IF(H$8="C",Datos!E25,0)</f>
        <v>0</v>
      </c>
      <c r="I26" s="31">
        <f>IF(I$8="C",Datos!F25,0)</f>
        <v>0</v>
      </c>
      <c r="J26" s="31">
        <f>IF(J$8="C",Datos!G25,0)</f>
        <v>0</v>
      </c>
      <c r="K26" s="31">
        <f>IF(K$8="C",Datos!H25,0)</f>
        <v>0</v>
      </c>
      <c r="L26" s="31">
        <f>IF(L$8="C",Datos!I25,0)</f>
        <v>0</v>
      </c>
      <c r="M26" s="31">
        <f>IF(M$8="C",Datos!J25,0)</f>
        <v>0</v>
      </c>
      <c r="N26" s="31">
        <f>IF(N$8="C",Datos!K25,0)</f>
        <v>0</v>
      </c>
      <c r="O26" s="31">
        <f>IF(O$8="C",Datos!L25,0)</f>
        <v>0</v>
      </c>
      <c r="P26" s="31">
        <f>IF(P$8="C",Datos!M25,0)</f>
        <v>0</v>
      </c>
      <c r="Q26" s="31">
        <f>IF(Q$8="C",Datos!N25,0)</f>
        <v>0</v>
      </c>
      <c r="R26" s="31">
        <f>IF(R$8="C",Datos!O25,0)</f>
        <v>0</v>
      </c>
      <c r="S26" s="31">
        <f>IF(S$8="C",Datos!P25,0)</f>
        <v>0</v>
      </c>
      <c r="T26" s="31">
        <f>IF(T$8="C",Datos!Q25,0)</f>
        <v>0</v>
      </c>
      <c r="U26" s="31">
        <f>IF(U$8="C",Datos!R25,0)</f>
        <v>0</v>
      </c>
      <c r="V26" s="31">
        <f>IF(V$8="C",Datos!S25,0)</f>
        <v>0</v>
      </c>
      <c r="W26" s="31">
        <f>IF(W$8="C",Datos!T25,0)</f>
        <v>0</v>
      </c>
      <c r="X26" s="31">
        <f>IF(X$8="C",Datos!U25,0)</f>
        <v>0</v>
      </c>
      <c r="Y26" s="31">
        <f>IF(Y$8="C",Datos!V25,0)</f>
        <v>0</v>
      </c>
      <c r="Z26" s="33">
        <f>IF(Z$8="C",Datos!W25,0)</f>
        <v>0</v>
      </c>
      <c r="AA26" s="26" t="str">
        <f>Datos!C25</f>
        <v>P16</v>
      </c>
    </row>
    <row r="27" spans="2:27" ht="9.75" hidden="1" customHeight="1" x14ac:dyDescent="0.2">
      <c r="B27" s="27"/>
      <c r="C27" s="27"/>
      <c r="D27" s="27"/>
      <c r="E27" s="31" t="str">
        <f>Datos!C26</f>
        <v>P17</v>
      </c>
      <c r="F27" s="32">
        <f t="shared" si="2"/>
        <v>0</v>
      </c>
      <c r="G27" s="31">
        <f>IF(G$8="C",Datos!D26,0)</f>
        <v>0</v>
      </c>
      <c r="H27" s="31">
        <f>IF(H$8="C",Datos!E26,0)</f>
        <v>0</v>
      </c>
      <c r="I27" s="31">
        <f>IF(I$8="C",Datos!F26,0)</f>
        <v>0</v>
      </c>
      <c r="J27" s="31">
        <f>IF(J$8="C",Datos!G26,0)</f>
        <v>0</v>
      </c>
      <c r="K27" s="31">
        <f>IF(K$8="C",Datos!H26,0)</f>
        <v>0</v>
      </c>
      <c r="L27" s="31">
        <f>IF(L$8="C",Datos!I26,0)</f>
        <v>0</v>
      </c>
      <c r="M27" s="31">
        <f>IF(M$8="C",Datos!J26,0)</f>
        <v>0</v>
      </c>
      <c r="N27" s="31">
        <f>IF(N$8="C",Datos!K26,0)</f>
        <v>0</v>
      </c>
      <c r="O27" s="31">
        <f>IF(O$8="C",Datos!L26,0)</f>
        <v>0</v>
      </c>
      <c r="P27" s="31">
        <f>IF(P$8="C",Datos!M26,0)</f>
        <v>0</v>
      </c>
      <c r="Q27" s="31">
        <f>IF(Q$8="C",Datos!N26,0)</f>
        <v>0</v>
      </c>
      <c r="R27" s="31">
        <f>IF(R$8="C",Datos!O26,0)</f>
        <v>0</v>
      </c>
      <c r="S27" s="31">
        <f>IF(S$8="C",Datos!P26,0)</f>
        <v>0</v>
      </c>
      <c r="T27" s="31">
        <f>IF(T$8="C",Datos!Q26,0)</f>
        <v>0</v>
      </c>
      <c r="U27" s="31">
        <f>IF(U$8="C",Datos!R26,0)</f>
        <v>0</v>
      </c>
      <c r="V27" s="31">
        <f>IF(V$8="C",Datos!S26,0)</f>
        <v>0</v>
      </c>
      <c r="W27" s="31">
        <f>IF(W$8="C",Datos!T26,0)</f>
        <v>0</v>
      </c>
      <c r="X27" s="31">
        <f>IF(X$8="C",Datos!U26,0)</f>
        <v>0</v>
      </c>
      <c r="Y27" s="31">
        <f>IF(Y$8="C",Datos!V26,0)</f>
        <v>0</v>
      </c>
      <c r="Z27" s="33">
        <f>IF(Z$8="C",Datos!W26,0)</f>
        <v>0</v>
      </c>
      <c r="AA27" s="26" t="str">
        <f>Datos!C26</f>
        <v>P17</v>
      </c>
    </row>
    <row r="28" spans="2:27" ht="9.75" hidden="1" customHeight="1" x14ac:dyDescent="0.2">
      <c r="B28" s="27"/>
      <c r="C28" s="27"/>
      <c r="D28" s="27"/>
      <c r="E28" s="31" t="str">
        <f>Datos!C27</f>
        <v>P18</v>
      </c>
      <c r="F28" s="32">
        <f t="shared" si="2"/>
        <v>0</v>
      </c>
      <c r="G28" s="31">
        <f>IF(G$8="C",Datos!D27,0)</f>
        <v>0</v>
      </c>
      <c r="H28" s="31">
        <f>IF(H$8="C",Datos!E27,0)</f>
        <v>0</v>
      </c>
      <c r="I28" s="31">
        <f>IF(I$8="C",Datos!F27,0)</f>
        <v>0</v>
      </c>
      <c r="J28" s="31">
        <f>IF(J$8="C",Datos!G27,0)</f>
        <v>0</v>
      </c>
      <c r="K28" s="31">
        <f>IF(K$8="C",Datos!H27,0)</f>
        <v>0</v>
      </c>
      <c r="L28" s="31">
        <f>IF(L$8="C",Datos!I27,0)</f>
        <v>0</v>
      </c>
      <c r="M28" s="31">
        <f>IF(M$8="C",Datos!J27,0)</f>
        <v>0</v>
      </c>
      <c r="N28" s="31">
        <f>IF(N$8="C",Datos!K27,0)</f>
        <v>0</v>
      </c>
      <c r="O28" s="31">
        <f>IF(O$8="C",Datos!L27,0)</f>
        <v>0</v>
      </c>
      <c r="P28" s="31">
        <f>IF(P$8="C",Datos!M27,0)</f>
        <v>0</v>
      </c>
      <c r="Q28" s="31">
        <f>IF(Q$8="C",Datos!N27,0)</f>
        <v>0</v>
      </c>
      <c r="R28" s="31">
        <f>IF(R$8="C",Datos!O27,0)</f>
        <v>0</v>
      </c>
      <c r="S28" s="31">
        <f>IF(S$8="C",Datos!P27,0)</f>
        <v>0</v>
      </c>
      <c r="T28" s="31">
        <f>IF(T$8="C",Datos!Q27,0)</f>
        <v>0</v>
      </c>
      <c r="U28" s="31">
        <f>IF(U$8="C",Datos!R27,0)</f>
        <v>0</v>
      </c>
      <c r="V28" s="31">
        <f>IF(V$8="C",Datos!S27,0)</f>
        <v>0</v>
      </c>
      <c r="W28" s="31">
        <f>IF(W$8="C",Datos!T27,0)</f>
        <v>0</v>
      </c>
      <c r="X28" s="31">
        <f>IF(X$8="C",Datos!U27,0)</f>
        <v>0</v>
      </c>
      <c r="Y28" s="31">
        <f>IF(Y$8="C",Datos!V27,0)</f>
        <v>0</v>
      </c>
      <c r="Z28" s="33">
        <f>IF(Z$8="C",Datos!W27,0)</f>
        <v>0</v>
      </c>
      <c r="AA28" s="26" t="str">
        <f>Datos!C27</f>
        <v>P18</v>
      </c>
    </row>
    <row r="29" spans="2:27" ht="9.75" hidden="1" customHeight="1" x14ac:dyDescent="0.2">
      <c r="B29" s="27"/>
      <c r="C29" s="27"/>
      <c r="D29" s="27"/>
      <c r="E29" s="31" t="str">
        <f>Datos!C28</f>
        <v>P19</v>
      </c>
      <c r="F29" s="32">
        <f t="shared" si="2"/>
        <v>0</v>
      </c>
      <c r="G29" s="31">
        <f>IF(G$8="C",Datos!D28,0)</f>
        <v>0</v>
      </c>
      <c r="H29" s="31">
        <f>IF(H$8="C",Datos!E28,0)</f>
        <v>0</v>
      </c>
      <c r="I29" s="31">
        <f>IF(I$8="C",Datos!F28,0)</f>
        <v>0</v>
      </c>
      <c r="J29" s="31">
        <f>IF(J$8="C",Datos!G28,0)</f>
        <v>0</v>
      </c>
      <c r="K29" s="31">
        <f>IF(K$8="C",Datos!H28,0)</f>
        <v>0</v>
      </c>
      <c r="L29" s="31">
        <f>IF(L$8="C",Datos!I28,0)</f>
        <v>0</v>
      </c>
      <c r="M29" s="31">
        <f>IF(M$8="C",Datos!J28,0)</f>
        <v>0</v>
      </c>
      <c r="N29" s="31">
        <f>IF(N$8="C",Datos!K28,0)</f>
        <v>0</v>
      </c>
      <c r="O29" s="31">
        <f>IF(O$8="C",Datos!L28,0)</f>
        <v>0</v>
      </c>
      <c r="P29" s="31">
        <f>IF(P$8="C",Datos!M28,0)</f>
        <v>0</v>
      </c>
      <c r="Q29" s="31">
        <f>IF(Q$8="C",Datos!N28,0)</f>
        <v>0</v>
      </c>
      <c r="R29" s="31">
        <f>IF(R$8="C",Datos!O28,0)</f>
        <v>0</v>
      </c>
      <c r="S29" s="31">
        <f>IF(S$8="C",Datos!P28,0)</f>
        <v>0</v>
      </c>
      <c r="T29" s="31">
        <f>IF(T$8="C",Datos!Q28,0)</f>
        <v>0</v>
      </c>
      <c r="U29" s="31">
        <f>IF(U$8="C",Datos!R28,0)</f>
        <v>0</v>
      </c>
      <c r="V29" s="31">
        <f>IF(V$8="C",Datos!S28,0)</f>
        <v>0</v>
      </c>
      <c r="W29" s="31">
        <f>IF(W$8="C",Datos!T28,0)</f>
        <v>0</v>
      </c>
      <c r="X29" s="31">
        <f>IF(X$8="C",Datos!U28,0)</f>
        <v>0</v>
      </c>
      <c r="Y29" s="31">
        <f>IF(Y$8="C",Datos!V28,0)</f>
        <v>0</v>
      </c>
      <c r="Z29" s="33">
        <f>IF(Z$8="C",Datos!W28,0)</f>
        <v>0</v>
      </c>
      <c r="AA29" s="26" t="str">
        <f>Datos!C28</f>
        <v>P19</v>
      </c>
    </row>
    <row r="30" spans="2:27" ht="9.75" hidden="1" customHeight="1" x14ac:dyDescent="0.2">
      <c r="B30" s="27"/>
      <c r="C30" s="27"/>
      <c r="D30" s="27"/>
      <c r="E30" s="31" t="str">
        <f>Datos!C29</f>
        <v>P20</v>
      </c>
      <c r="F30" s="32">
        <f t="shared" si="2"/>
        <v>0</v>
      </c>
      <c r="G30" s="31">
        <f>IF(G$8="C",Datos!D29,0)</f>
        <v>0</v>
      </c>
      <c r="H30" s="31">
        <f>IF(H$8="C",Datos!E29,0)</f>
        <v>0</v>
      </c>
      <c r="I30" s="31">
        <f>IF(I$8="C",Datos!F29,0)</f>
        <v>0</v>
      </c>
      <c r="J30" s="31">
        <f>IF(J$8="C",Datos!G29,0)</f>
        <v>0</v>
      </c>
      <c r="K30" s="31">
        <f>IF(K$8="C",Datos!H29,0)</f>
        <v>0</v>
      </c>
      <c r="L30" s="31">
        <f>IF(L$8="C",Datos!I29,0)</f>
        <v>0</v>
      </c>
      <c r="M30" s="31">
        <f>IF(M$8="C",Datos!J29,0)</f>
        <v>0</v>
      </c>
      <c r="N30" s="31">
        <f>IF(N$8="C",Datos!K29,0)</f>
        <v>0</v>
      </c>
      <c r="O30" s="31">
        <f>IF(O$8="C",Datos!L29,0)</f>
        <v>0</v>
      </c>
      <c r="P30" s="31">
        <f>IF(P$8="C",Datos!M29,0)</f>
        <v>0</v>
      </c>
      <c r="Q30" s="31">
        <f>IF(Q$8="C",Datos!N29,0)</f>
        <v>0</v>
      </c>
      <c r="R30" s="31">
        <f>IF(R$8="C",Datos!O29,0)</f>
        <v>0</v>
      </c>
      <c r="S30" s="31">
        <f>IF(S$8="C",Datos!P29,0)</f>
        <v>0</v>
      </c>
      <c r="T30" s="31">
        <f>IF(T$8="C",Datos!Q29,0)</f>
        <v>0</v>
      </c>
      <c r="U30" s="31">
        <f>IF(U$8="C",Datos!R29,0)</f>
        <v>0</v>
      </c>
      <c r="V30" s="31">
        <f>IF(V$8="C",Datos!S29,0)</f>
        <v>0</v>
      </c>
      <c r="W30" s="31">
        <f>IF(W$8="C",Datos!T29,0)</f>
        <v>0</v>
      </c>
      <c r="X30" s="31">
        <f>IF(X$8="C",Datos!U29,0)</f>
        <v>0</v>
      </c>
      <c r="Y30" s="31">
        <f>IF(Y$8="C",Datos!V29,0)</f>
        <v>0</v>
      </c>
      <c r="Z30" s="33">
        <f>IF(Z$8="C",Datos!W29,0)</f>
        <v>0</v>
      </c>
      <c r="AA30" s="26" t="str">
        <f>Datos!C29</f>
        <v>P20</v>
      </c>
    </row>
    <row r="31" spans="2:27" ht="9.75" hidden="1" customHeight="1" x14ac:dyDescent="0.2">
      <c r="B31" s="27"/>
      <c r="C31" s="27"/>
      <c r="D31" s="27"/>
      <c r="E31" s="31"/>
      <c r="F31" s="34" t="s">
        <v>36</v>
      </c>
      <c r="G31" s="40">
        <f>SUM(G11:G30)</f>
        <v>0</v>
      </c>
      <c r="H31" s="41">
        <f t="shared" ref="H31:Z31" si="3">SUM(H11:H30)</f>
        <v>4</v>
      </c>
      <c r="I31" s="41">
        <f t="shared" si="3"/>
        <v>3</v>
      </c>
      <c r="J31" s="41">
        <f t="shared" si="3"/>
        <v>0</v>
      </c>
      <c r="K31" s="41">
        <f t="shared" si="3"/>
        <v>4</v>
      </c>
      <c r="L31" s="41">
        <f t="shared" si="3"/>
        <v>0</v>
      </c>
      <c r="M31" s="41">
        <f t="shared" si="3"/>
        <v>4</v>
      </c>
      <c r="N31" s="41">
        <f t="shared" si="3"/>
        <v>3</v>
      </c>
      <c r="O31" s="41">
        <f t="shared" si="3"/>
        <v>2</v>
      </c>
      <c r="P31" s="41">
        <f t="shared" si="3"/>
        <v>0</v>
      </c>
      <c r="Q31" s="41">
        <f t="shared" si="3"/>
        <v>3</v>
      </c>
      <c r="R31" s="41">
        <f t="shared" si="3"/>
        <v>3</v>
      </c>
      <c r="S31" s="41">
        <f t="shared" si="3"/>
        <v>0</v>
      </c>
      <c r="T31" s="41">
        <f t="shared" si="3"/>
        <v>2</v>
      </c>
      <c r="U31" s="41">
        <f t="shared" si="3"/>
        <v>3</v>
      </c>
      <c r="V31" s="41">
        <f t="shared" si="3"/>
        <v>0</v>
      </c>
      <c r="W31" s="41">
        <f t="shared" si="3"/>
        <v>0</v>
      </c>
      <c r="X31" s="41">
        <f t="shared" si="3"/>
        <v>0</v>
      </c>
      <c r="Y31" s="41">
        <f t="shared" si="3"/>
        <v>0</v>
      </c>
      <c r="Z31" s="42">
        <f t="shared" si="3"/>
        <v>0</v>
      </c>
      <c r="AA31" s="27"/>
    </row>
    <row r="32" spans="2:27" hidden="1" x14ac:dyDescent="0.2">
      <c r="B32" s="27"/>
      <c r="C32" s="27"/>
      <c r="D32" s="27"/>
      <c r="E32" s="31"/>
      <c r="F32" s="27"/>
      <c r="G32" s="27"/>
      <c r="H32" s="27"/>
      <c r="I32" s="27"/>
      <c r="J32" s="27"/>
      <c r="K32" s="27"/>
      <c r="L32" s="27"/>
      <c r="M32" s="27"/>
      <c r="N32" s="27"/>
      <c r="O32" s="27"/>
      <c r="P32" s="27"/>
      <c r="Q32" s="27"/>
      <c r="R32" s="27"/>
      <c r="S32" s="27"/>
      <c r="T32" s="27"/>
      <c r="U32" s="27"/>
      <c r="V32" s="27"/>
      <c r="W32" s="27"/>
      <c r="X32" s="27"/>
      <c r="Y32" s="27"/>
      <c r="Z32" s="27"/>
      <c r="AA32" s="27"/>
    </row>
    <row r="33" spans="2:27" hidden="1" x14ac:dyDescent="0.2">
      <c r="B33" s="27"/>
      <c r="C33" s="27"/>
      <c r="D33" s="27"/>
      <c r="E33" s="35" t="s">
        <v>38</v>
      </c>
      <c r="F33" s="32">
        <f>MATCH(MAX(G31:Z31),G31:Z31,0)</f>
        <v>2</v>
      </c>
      <c r="G33" s="36" t="s">
        <v>43</v>
      </c>
      <c r="H33" s="27"/>
      <c r="I33" s="27"/>
      <c r="J33" s="27"/>
      <c r="K33" s="27"/>
      <c r="L33" s="27"/>
      <c r="M33" s="27"/>
      <c r="N33" s="27"/>
      <c r="O33" s="27"/>
      <c r="P33" s="27"/>
      <c r="Q33" s="27"/>
      <c r="R33" s="27"/>
      <c r="S33" s="27"/>
      <c r="T33" s="27"/>
      <c r="U33" s="27"/>
      <c r="V33" s="27"/>
      <c r="W33" s="27"/>
      <c r="X33" s="27"/>
      <c r="Y33" s="27"/>
      <c r="Z33" s="27"/>
      <c r="AA33" s="27"/>
    </row>
    <row r="34" spans="2:27" ht="9.75" hidden="1" customHeight="1" x14ac:dyDescent="0.2">
      <c r="B34" s="27"/>
      <c r="C34" s="27"/>
      <c r="D34" s="27"/>
      <c r="E34" s="27"/>
      <c r="F34" s="37" t="s">
        <v>37</v>
      </c>
      <c r="G34" s="46">
        <f>IF(G55=MAX($G$55:$Z$55),0,G55)</f>
        <v>0</v>
      </c>
      <c r="H34" s="46">
        <f t="shared" ref="H34:Z34" si="4">IF(H55=MAX($G$55:$Z$55),0,H55)</f>
        <v>0</v>
      </c>
      <c r="I34" s="46">
        <f t="shared" si="4"/>
        <v>0</v>
      </c>
      <c r="J34" s="46">
        <f t="shared" si="4"/>
        <v>0</v>
      </c>
      <c r="K34" s="46">
        <f t="shared" si="4"/>
        <v>3</v>
      </c>
      <c r="L34" s="46">
        <f t="shared" si="4"/>
        <v>0</v>
      </c>
      <c r="M34" s="46">
        <f t="shared" si="4"/>
        <v>1</v>
      </c>
      <c r="N34" s="46">
        <f t="shared" si="4"/>
        <v>0</v>
      </c>
      <c r="O34" s="46">
        <f t="shared" si="4"/>
        <v>0</v>
      </c>
      <c r="P34" s="46">
        <f t="shared" si="4"/>
        <v>0</v>
      </c>
      <c r="Q34" s="46">
        <f t="shared" si="4"/>
        <v>0</v>
      </c>
      <c r="R34" s="46">
        <f t="shared" si="4"/>
        <v>0</v>
      </c>
      <c r="S34" s="46">
        <f t="shared" si="4"/>
        <v>0</v>
      </c>
      <c r="T34" s="46">
        <f t="shared" si="4"/>
        <v>0</v>
      </c>
      <c r="U34" s="46">
        <f t="shared" si="4"/>
        <v>3</v>
      </c>
      <c r="V34" s="46">
        <f t="shared" si="4"/>
        <v>0</v>
      </c>
      <c r="W34" s="46">
        <f t="shared" si="4"/>
        <v>0</v>
      </c>
      <c r="X34" s="46">
        <f t="shared" si="4"/>
        <v>0</v>
      </c>
      <c r="Y34" s="46">
        <f t="shared" si="4"/>
        <v>0</v>
      </c>
      <c r="Z34" s="46">
        <f t="shared" si="4"/>
        <v>0</v>
      </c>
      <c r="AA34" s="27"/>
    </row>
    <row r="35" spans="2:27" ht="9.75" hidden="1" customHeight="1" x14ac:dyDescent="0.2">
      <c r="B35" s="27"/>
      <c r="C35" s="166" t="s">
        <v>33</v>
      </c>
      <c r="D35" s="166"/>
      <c r="E35" s="31" t="str">
        <f>E11</f>
        <v>P1</v>
      </c>
      <c r="F35" s="32">
        <f>HLOOKUP(F$33,$G$10:$Z$30,ROW(G11)-ROW(G$10)+1,FALSE)</f>
        <v>0</v>
      </c>
      <c r="G35" s="38">
        <f>IF($F35&gt;0,G11,0)</f>
        <v>0</v>
      </c>
      <c r="H35" s="38">
        <f t="shared" ref="H35:Z35" si="5">IF($F35&gt;0,H11,0)</f>
        <v>0</v>
      </c>
      <c r="I35" s="38">
        <f t="shared" si="5"/>
        <v>0</v>
      </c>
      <c r="J35" s="38">
        <f t="shared" si="5"/>
        <v>0</v>
      </c>
      <c r="K35" s="38">
        <f t="shared" si="5"/>
        <v>0</v>
      </c>
      <c r="L35" s="38">
        <f t="shared" si="5"/>
        <v>0</v>
      </c>
      <c r="M35" s="38">
        <f t="shared" si="5"/>
        <v>0</v>
      </c>
      <c r="N35" s="38">
        <f t="shared" si="5"/>
        <v>0</v>
      </c>
      <c r="O35" s="38">
        <f t="shared" si="5"/>
        <v>0</v>
      </c>
      <c r="P35" s="38">
        <f t="shared" si="5"/>
        <v>0</v>
      </c>
      <c r="Q35" s="38">
        <f t="shared" si="5"/>
        <v>0</v>
      </c>
      <c r="R35" s="38">
        <f t="shared" si="5"/>
        <v>0</v>
      </c>
      <c r="S35" s="38">
        <f t="shared" si="5"/>
        <v>0</v>
      </c>
      <c r="T35" s="38">
        <f t="shared" si="5"/>
        <v>0</v>
      </c>
      <c r="U35" s="38">
        <f t="shared" si="5"/>
        <v>0</v>
      </c>
      <c r="V35" s="38">
        <f t="shared" si="5"/>
        <v>0</v>
      </c>
      <c r="W35" s="38">
        <f t="shared" si="5"/>
        <v>0</v>
      </c>
      <c r="X35" s="38">
        <f t="shared" si="5"/>
        <v>0</v>
      </c>
      <c r="Y35" s="38">
        <f t="shared" si="5"/>
        <v>0</v>
      </c>
      <c r="Z35" s="38">
        <f t="shared" si="5"/>
        <v>0</v>
      </c>
      <c r="AA35" s="27"/>
    </row>
    <row r="36" spans="2:27" ht="9.75" hidden="1" customHeight="1" x14ac:dyDescent="0.2">
      <c r="B36" s="39"/>
      <c r="C36" s="166"/>
      <c r="D36" s="166"/>
      <c r="E36" s="31" t="str">
        <f t="shared" ref="E36:E54" si="6">E12</f>
        <v>P2</v>
      </c>
      <c r="F36" s="32">
        <f t="shared" ref="F36:F54" si="7">HLOOKUP(F$33,$G$10:$Z$30,ROW(G12)-ROW(G$10)+1,FALSE)</f>
        <v>1</v>
      </c>
      <c r="G36" s="38">
        <f t="shared" ref="G36:Z48" si="8">IF($F36&gt;0,G12,0)</f>
        <v>0</v>
      </c>
      <c r="H36" s="38">
        <f t="shared" si="8"/>
        <v>1</v>
      </c>
      <c r="I36" s="38">
        <f t="shared" si="8"/>
        <v>0</v>
      </c>
      <c r="J36" s="38">
        <f t="shared" si="8"/>
        <v>0</v>
      </c>
      <c r="K36" s="38">
        <f t="shared" si="8"/>
        <v>1</v>
      </c>
      <c r="L36" s="38">
        <f t="shared" si="8"/>
        <v>0</v>
      </c>
      <c r="M36" s="38">
        <f t="shared" si="8"/>
        <v>0</v>
      </c>
      <c r="N36" s="38">
        <f t="shared" si="8"/>
        <v>0</v>
      </c>
      <c r="O36" s="38">
        <f t="shared" si="8"/>
        <v>0</v>
      </c>
      <c r="P36" s="38">
        <f t="shared" si="8"/>
        <v>0</v>
      </c>
      <c r="Q36" s="38">
        <f t="shared" si="8"/>
        <v>0</v>
      </c>
      <c r="R36" s="38">
        <f t="shared" si="8"/>
        <v>0</v>
      </c>
      <c r="S36" s="38">
        <f t="shared" si="8"/>
        <v>0</v>
      </c>
      <c r="T36" s="38">
        <f t="shared" si="8"/>
        <v>0</v>
      </c>
      <c r="U36" s="38">
        <f t="shared" si="8"/>
        <v>0</v>
      </c>
      <c r="V36" s="38">
        <f t="shared" si="8"/>
        <v>0</v>
      </c>
      <c r="W36" s="38">
        <f t="shared" si="8"/>
        <v>0</v>
      </c>
      <c r="X36" s="38">
        <f t="shared" si="8"/>
        <v>0</v>
      </c>
      <c r="Y36" s="38">
        <f t="shared" si="8"/>
        <v>0</v>
      </c>
      <c r="Z36" s="38">
        <f t="shared" si="8"/>
        <v>0</v>
      </c>
      <c r="AA36" s="27"/>
    </row>
    <row r="37" spans="2:27" ht="9.75" hidden="1" customHeight="1" x14ac:dyDescent="0.2">
      <c r="B37" s="27"/>
      <c r="C37" s="166"/>
      <c r="D37" s="166"/>
      <c r="E37" s="31" t="str">
        <f t="shared" si="6"/>
        <v>P3</v>
      </c>
      <c r="F37" s="32">
        <f t="shared" si="7"/>
        <v>0</v>
      </c>
      <c r="G37" s="38">
        <f t="shared" si="8"/>
        <v>0</v>
      </c>
      <c r="H37" s="38">
        <f t="shared" si="8"/>
        <v>0</v>
      </c>
      <c r="I37" s="38">
        <f t="shared" si="8"/>
        <v>0</v>
      </c>
      <c r="J37" s="38">
        <f t="shared" si="8"/>
        <v>0</v>
      </c>
      <c r="K37" s="38">
        <f t="shared" si="8"/>
        <v>0</v>
      </c>
      <c r="L37" s="38">
        <f t="shared" si="8"/>
        <v>0</v>
      </c>
      <c r="M37" s="38">
        <f t="shared" si="8"/>
        <v>0</v>
      </c>
      <c r="N37" s="38">
        <f t="shared" si="8"/>
        <v>0</v>
      </c>
      <c r="O37" s="38">
        <f t="shared" si="8"/>
        <v>0</v>
      </c>
      <c r="P37" s="38">
        <f t="shared" si="8"/>
        <v>0</v>
      </c>
      <c r="Q37" s="38">
        <f t="shared" si="8"/>
        <v>0</v>
      </c>
      <c r="R37" s="38">
        <f t="shared" si="8"/>
        <v>0</v>
      </c>
      <c r="S37" s="38">
        <f t="shared" si="8"/>
        <v>0</v>
      </c>
      <c r="T37" s="38">
        <f t="shared" si="8"/>
        <v>0</v>
      </c>
      <c r="U37" s="38">
        <f t="shared" si="8"/>
        <v>0</v>
      </c>
      <c r="V37" s="38">
        <f t="shared" si="8"/>
        <v>0</v>
      </c>
      <c r="W37" s="38">
        <f t="shared" si="8"/>
        <v>0</v>
      </c>
      <c r="X37" s="38">
        <f t="shared" si="8"/>
        <v>0</v>
      </c>
      <c r="Y37" s="38">
        <f t="shared" si="8"/>
        <v>0</v>
      </c>
      <c r="Z37" s="38">
        <f t="shared" si="8"/>
        <v>0</v>
      </c>
      <c r="AA37" s="27"/>
    </row>
    <row r="38" spans="2:27" ht="9.75" hidden="1" customHeight="1" x14ac:dyDescent="0.2">
      <c r="B38" s="27"/>
      <c r="C38" s="27"/>
      <c r="D38" s="27"/>
      <c r="E38" s="31" t="str">
        <f t="shared" si="6"/>
        <v>P4</v>
      </c>
      <c r="F38" s="32">
        <f t="shared" si="7"/>
        <v>0</v>
      </c>
      <c r="G38" s="38">
        <f t="shared" si="8"/>
        <v>0</v>
      </c>
      <c r="H38" s="38">
        <f t="shared" si="8"/>
        <v>0</v>
      </c>
      <c r="I38" s="38">
        <f t="shared" si="8"/>
        <v>0</v>
      </c>
      <c r="J38" s="38">
        <f t="shared" si="8"/>
        <v>0</v>
      </c>
      <c r="K38" s="38">
        <f t="shared" si="8"/>
        <v>0</v>
      </c>
      <c r="L38" s="38">
        <f t="shared" si="8"/>
        <v>0</v>
      </c>
      <c r="M38" s="38">
        <f t="shared" si="8"/>
        <v>0</v>
      </c>
      <c r="N38" s="38">
        <f t="shared" si="8"/>
        <v>0</v>
      </c>
      <c r="O38" s="38">
        <f t="shared" si="8"/>
        <v>0</v>
      </c>
      <c r="P38" s="38">
        <f t="shared" si="8"/>
        <v>0</v>
      </c>
      <c r="Q38" s="38">
        <f t="shared" si="8"/>
        <v>0</v>
      </c>
      <c r="R38" s="38">
        <f t="shared" si="8"/>
        <v>0</v>
      </c>
      <c r="S38" s="38">
        <f t="shared" si="8"/>
        <v>0</v>
      </c>
      <c r="T38" s="38">
        <f t="shared" si="8"/>
        <v>0</v>
      </c>
      <c r="U38" s="38">
        <f t="shared" si="8"/>
        <v>0</v>
      </c>
      <c r="V38" s="38">
        <f t="shared" si="8"/>
        <v>0</v>
      </c>
      <c r="W38" s="38">
        <f t="shared" si="8"/>
        <v>0</v>
      </c>
      <c r="X38" s="38">
        <f t="shared" si="8"/>
        <v>0</v>
      </c>
      <c r="Y38" s="38">
        <f t="shared" si="8"/>
        <v>0</v>
      </c>
      <c r="Z38" s="38">
        <f t="shared" si="8"/>
        <v>0</v>
      </c>
      <c r="AA38" s="27"/>
    </row>
    <row r="39" spans="2:27" ht="9.75" hidden="1" customHeight="1" x14ac:dyDescent="0.2">
      <c r="B39" s="27"/>
      <c r="C39" s="27"/>
      <c r="D39" s="27"/>
      <c r="E39" s="31" t="str">
        <f t="shared" si="6"/>
        <v>P5</v>
      </c>
      <c r="F39" s="32">
        <f t="shared" si="7"/>
        <v>0</v>
      </c>
      <c r="G39" s="38">
        <f t="shared" si="8"/>
        <v>0</v>
      </c>
      <c r="H39" s="38">
        <f t="shared" si="8"/>
        <v>0</v>
      </c>
      <c r="I39" s="38">
        <f t="shared" si="8"/>
        <v>0</v>
      </c>
      <c r="J39" s="38">
        <f t="shared" si="8"/>
        <v>0</v>
      </c>
      <c r="K39" s="38">
        <f t="shared" si="8"/>
        <v>0</v>
      </c>
      <c r="L39" s="38">
        <f t="shared" si="8"/>
        <v>0</v>
      </c>
      <c r="M39" s="38">
        <f t="shared" si="8"/>
        <v>0</v>
      </c>
      <c r="N39" s="38">
        <f t="shared" si="8"/>
        <v>0</v>
      </c>
      <c r="O39" s="38">
        <f t="shared" si="8"/>
        <v>0</v>
      </c>
      <c r="P39" s="38">
        <f t="shared" si="8"/>
        <v>0</v>
      </c>
      <c r="Q39" s="38">
        <f t="shared" si="8"/>
        <v>0</v>
      </c>
      <c r="R39" s="38">
        <f t="shared" si="8"/>
        <v>0</v>
      </c>
      <c r="S39" s="38">
        <f t="shared" si="8"/>
        <v>0</v>
      </c>
      <c r="T39" s="38">
        <f t="shared" si="8"/>
        <v>0</v>
      </c>
      <c r="U39" s="38">
        <f t="shared" si="8"/>
        <v>0</v>
      </c>
      <c r="V39" s="38">
        <f t="shared" si="8"/>
        <v>0</v>
      </c>
      <c r="W39" s="38">
        <f t="shared" si="8"/>
        <v>0</v>
      </c>
      <c r="X39" s="38">
        <f t="shared" si="8"/>
        <v>0</v>
      </c>
      <c r="Y39" s="38">
        <f t="shared" si="8"/>
        <v>0</v>
      </c>
      <c r="Z39" s="38">
        <f t="shared" si="8"/>
        <v>0</v>
      </c>
      <c r="AA39" s="27"/>
    </row>
    <row r="40" spans="2:27" ht="9.75" hidden="1" customHeight="1" x14ac:dyDescent="0.2">
      <c r="B40" s="27"/>
      <c r="C40" s="27"/>
      <c r="D40" s="27"/>
      <c r="E40" s="31" t="str">
        <f t="shared" si="6"/>
        <v>P6</v>
      </c>
      <c r="F40" s="32">
        <f t="shared" si="7"/>
        <v>0</v>
      </c>
      <c r="G40" s="38">
        <f t="shared" si="8"/>
        <v>0</v>
      </c>
      <c r="H40" s="38">
        <f t="shared" si="8"/>
        <v>0</v>
      </c>
      <c r="I40" s="38">
        <f t="shared" si="8"/>
        <v>0</v>
      </c>
      <c r="J40" s="38">
        <f t="shared" si="8"/>
        <v>0</v>
      </c>
      <c r="K40" s="38">
        <f t="shared" si="8"/>
        <v>0</v>
      </c>
      <c r="L40" s="38">
        <f t="shared" si="8"/>
        <v>0</v>
      </c>
      <c r="M40" s="38">
        <f t="shared" si="8"/>
        <v>0</v>
      </c>
      <c r="N40" s="38">
        <f t="shared" si="8"/>
        <v>0</v>
      </c>
      <c r="O40" s="38">
        <f t="shared" si="8"/>
        <v>0</v>
      </c>
      <c r="P40" s="38">
        <f t="shared" si="8"/>
        <v>0</v>
      </c>
      <c r="Q40" s="38">
        <f t="shared" si="8"/>
        <v>0</v>
      </c>
      <c r="R40" s="38">
        <f t="shared" si="8"/>
        <v>0</v>
      </c>
      <c r="S40" s="38">
        <f t="shared" si="8"/>
        <v>0</v>
      </c>
      <c r="T40" s="38">
        <f t="shared" si="8"/>
        <v>0</v>
      </c>
      <c r="U40" s="38">
        <f t="shared" si="8"/>
        <v>0</v>
      </c>
      <c r="V40" s="38">
        <f t="shared" si="8"/>
        <v>0</v>
      </c>
      <c r="W40" s="38">
        <f t="shared" si="8"/>
        <v>0</v>
      </c>
      <c r="X40" s="38">
        <f t="shared" si="8"/>
        <v>0</v>
      </c>
      <c r="Y40" s="38">
        <f t="shared" si="8"/>
        <v>0</v>
      </c>
      <c r="Z40" s="38">
        <f t="shared" si="8"/>
        <v>0</v>
      </c>
      <c r="AA40" s="27"/>
    </row>
    <row r="41" spans="2:27" ht="9.75" hidden="1" customHeight="1" x14ac:dyDescent="0.2">
      <c r="B41" s="27"/>
      <c r="C41" s="27"/>
      <c r="D41" s="27"/>
      <c r="E41" s="31" t="str">
        <f t="shared" si="6"/>
        <v>P7</v>
      </c>
      <c r="F41" s="32">
        <f t="shared" si="7"/>
        <v>1</v>
      </c>
      <c r="G41" s="38">
        <f t="shared" si="8"/>
        <v>0</v>
      </c>
      <c r="H41" s="38">
        <f t="shared" si="8"/>
        <v>1</v>
      </c>
      <c r="I41" s="38">
        <f t="shared" si="8"/>
        <v>0</v>
      </c>
      <c r="J41" s="38">
        <f t="shared" si="8"/>
        <v>0</v>
      </c>
      <c r="K41" s="38">
        <f t="shared" si="8"/>
        <v>0</v>
      </c>
      <c r="L41" s="38">
        <f t="shared" si="8"/>
        <v>0</v>
      </c>
      <c r="M41" s="38">
        <f t="shared" si="8"/>
        <v>0</v>
      </c>
      <c r="N41" s="38">
        <f t="shared" si="8"/>
        <v>0</v>
      </c>
      <c r="O41" s="38">
        <f t="shared" si="8"/>
        <v>0</v>
      </c>
      <c r="P41" s="38">
        <f t="shared" si="8"/>
        <v>0</v>
      </c>
      <c r="Q41" s="38">
        <f t="shared" si="8"/>
        <v>0</v>
      </c>
      <c r="R41" s="38">
        <f t="shared" si="8"/>
        <v>0</v>
      </c>
      <c r="S41" s="38">
        <f t="shared" si="8"/>
        <v>0</v>
      </c>
      <c r="T41" s="38">
        <f t="shared" si="8"/>
        <v>0</v>
      </c>
      <c r="U41" s="38">
        <f t="shared" si="8"/>
        <v>1</v>
      </c>
      <c r="V41" s="38">
        <f t="shared" si="8"/>
        <v>0</v>
      </c>
      <c r="W41" s="38">
        <f t="shared" si="8"/>
        <v>0</v>
      </c>
      <c r="X41" s="38">
        <f t="shared" si="8"/>
        <v>0</v>
      </c>
      <c r="Y41" s="38">
        <f t="shared" si="8"/>
        <v>0</v>
      </c>
      <c r="Z41" s="38">
        <f t="shared" si="8"/>
        <v>0</v>
      </c>
      <c r="AA41" s="27"/>
    </row>
    <row r="42" spans="2:27" ht="9.75" hidden="1" customHeight="1" x14ac:dyDescent="0.2">
      <c r="B42" s="27"/>
      <c r="C42" s="27"/>
      <c r="D42" s="27"/>
      <c r="E42" s="31" t="str">
        <f t="shared" si="6"/>
        <v>P8</v>
      </c>
      <c r="F42" s="32">
        <f t="shared" si="7"/>
        <v>0</v>
      </c>
      <c r="G42" s="38">
        <f t="shared" si="8"/>
        <v>0</v>
      </c>
      <c r="H42" s="38">
        <f t="shared" si="8"/>
        <v>0</v>
      </c>
      <c r="I42" s="38">
        <f t="shared" si="8"/>
        <v>0</v>
      </c>
      <c r="J42" s="38">
        <f t="shared" si="8"/>
        <v>0</v>
      </c>
      <c r="K42" s="38">
        <f t="shared" si="8"/>
        <v>0</v>
      </c>
      <c r="L42" s="38">
        <f t="shared" si="8"/>
        <v>0</v>
      </c>
      <c r="M42" s="38">
        <f t="shared" si="8"/>
        <v>0</v>
      </c>
      <c r="N42" s="38">
        <f t="shared" si="8"/>
        <v>0</v>
      </c>
      <c r="O42" s="38">
        <f t="shared" si="8"/>
        <v>0</v>
      </c>
      <c r="P42" s="38">
        <f t="shared" si="8"/>
        <v>0</v>
      </c>
      <c r="Q42" s="38">
        <f t="shared" si="8"/>
        <v>0</v>
      </c>
      <c r="R42" s="38">
        <f t="shared" si="8"/>
        <v>0</v>
      </c>
      <c r="S42" s="38">
        <f t="shared" si="8"/>
        <v>0</v>
      </c>
      <c r="T42" s="38">
        <f t="shared" si="8"/>
        <v>0</v>
      </c>
      <c r="U42" s="38">
        <f t="shared" si="8"/>
        <v>0</v>
      </c>
      <c r="V42" s="38">
        <f t="shared" si="8"/>
        <v>0</v>
      </c>
      <c r="W42" s="38">
        <f t="shared" si="8"/>
        <v>0</v>
      </c>
      <c r="X42" s="38">
        <f t="shared" si="8"/>
        <v>0</v>
      </c>
      <c r="Y42" s="38">
        <f t="shared" si="8"/>
        <v>0</v>
      </c>
      <c r="Z42" s="38">
        <f t="shared" si="8"/>
        <v>0</v>
      </c>
      <c r="AA42" s="27"/>
    </row>
    <row r="43" spans="2:27" ht="9.75" hidden="1" customHeight="1" x14ac:dyDescent="0.2">
      <c r="B43" s="27"/>
      <c r="C43" s="27"/>
      <c r="D43" s="27"/>
      <c r="E43" s="31" t="str">
        <f t="shared" si="6"/>
        <v>P9</v>
      </c>
      <c r="F43" s="32">
        <f t="shared" si="7"/>
        <v>0</v>
      </c>
      <c r="G43" s="38">
        <f t="shared" si="8"/>
        <v>0</v>
      </c>
      <c r="H43" s="38">
        <f t="shared" si="8"/>
        <v>0</v>
      </c>
      <c r="I43" s="38">
        <f t="shared" si="8"/>
        <v>0</v>
      </c>
      <c r="J43" s="38">
        <f t="shared" si="8"/>
        <v>0</v>
      </c>
      <c r="K43" s="38">
        <f t="shared" si="8"/>
        <v>0</v>
      </c>
      <c r="L43" s="38">
        <f t="shared" si="8"/>
        <v>0</v>
      </c>
      <c r="M43" s="38">
        <f t="shared" si="8"/>
        <v>0</v>
      </c>
      <c r="N43" s="38">
        <f t="shared" si="8"/>
        <v>0</v>
      </c>
      <c r="O43" s="38">
        <f t="shared" si="8"/>
        <v>0</v>
      </c>
      <c r="P43" s="38">
        <f t="shared" si="8"/>
        <v>0</v>
      </c>
      <c r="Q43" s="38">
        <f t="shared" si="8"/>
        <v>0</v>
      </c>
      <c r="R43" s="38">
        <f t="shared" si="8"/>
        <v>0</v>
      </c>
      <c r="S43" s="38">
        <f t="shared" si="8"/>
        <v>0</v>
      </c>
      <c r="T43" s="38">
        <f t="shared" si="8"/>
        <v>0</v>
      </c>
      <c r="U43" s="38">
        <f t="shared" si="8"/>
        <v>0</v>
      </c>
      <c r="V43" s="38">
        <f t="shared" si="8"/>
        <v>0</v>
      </c>
      <c r="W43" s="38">
        <f t="shared" si="8"/>
        <v>0</v>
      </c>
      <c r="X43" s="38">
        <f t="shared" si="8"/>
        <v>0</v>
      </c>
      <c r="Y43" s="38">
        <f t="shared" si="8"/>
        <v>0</v>
      </c>
      <c r="Z43" s="38">
        <f t="shared" si="8"/>
        <v>0</v>
      </c>
      <c r="AA43" s="27"/>
    </row>
    <row r="44" spans="2:27" ht="9.75" hidden="1" customHeight="1" x14ac:dyDescent="0.2">
      <c r="B44" s="27"/>
      <c r="C44" s="27"/>
      <c r="D44" s="27"/>
      <c r="E44" s="31" t="str">
        <f t="shared" si="6"/>
        <v>P10</v>
      </c>
      <c r="F44" s="32">
        <f t="shared" si="7"/>
        <v>0</v>
      </c>
      <c r="G44" s="38">
        <f t="shared" si="8"/>
        <v>0</v>
      </c>
      <c r="H44" s="38">
        <f t="shared" si="8"/>
        <v>0</v>
      </c>
      <c r="I44" s="38">
        <f t="shared" si="8"/>
        <v>0</v>
      </c>
      <c r="J44" s="38">
        <f t="shared" si="8"/>
        <v>0</v>
      </c>
      <c r="K44" s="38">
        <f t="shared" si="8"/>
        <v>0</v>
      </c>
      <c r="L44" s="38">
        <f t="shared" si="8"/>
        <v>0</v>
      </c>
      <c r="M44" s="38">
        <f t="shared" si="8"/>
        <v>0</v>
      </c>
      <c r="N44" s="38">
        <f t="shared" si="8"/>
        <v>0</v>
      </c>
      <c r="O44" s="38">
        <f t="shared" si="8"/>
        <v>0</v>
      </c>
      <c r="P44" s="38">
        <f t="shared" si="8"/>
        <v>0</v>
      </c>
      <c r="Q44" s="38">
        <f t="shared" si="8"/>
        <v>0</v>
      </c>
      <c r="R44" s="38">
        <f t="shared" si="8"/>
        <v>0</v>
      </c>
      <c r="S44" s="38">
        <f t="shared" si="8"/>
        <v>0</v>
      </c>
      <c r="T44" s="38">
        <f t="shared" si="8"/>
        <v>0</v>
      </c>
      <c r="U44" s="38">
        <f t="shared" si="8"/>
        <v>0</v>
      </c>
      <c r="V44" s="38">
        <f t="shared" si="8"/>
        <v>0</v>
      </c>
      <c r="W44" s="38">
        <f t="shared" si="8"/>
        <v>0</v>
      </c>
      <c r="X44" s="38">
        <f t="shared" si="8"/>
        <v>0</v>
      </c>
      <c r="Y44" s="38">
        <f t="shared" si="8"/>
        <v>0</v>
      </c>
      <c r="Z44" s="38">
        <f t="shared" si="8"/>
        <v>0</v>
      </c>
      <c r="AA44" s="27"/>
    </row>
    <row r="45" spans="2:27" ht="9.75" hidden="1" customHeight="1" x14ac:dyDescent="0.2">
      <c r="B45" s="27"/>
      <c r="C45" s="27"/>
      <c r="D45" s="27"/>
      <c r="E45" s="31" t="str">
        <f t="shared" si="6"/>
        <v>P11</v>
      </c>
      <c r="F45" s="32">
        <f t="shared" si="7"/>
        <v>1</v>
      </c>
      <c r="G45" s="38">
        <f t="shared" si="8"/>
        <v>0</v>
      </c>
      <c r="H45" s="38">
        <f t="shared" si="8"/>
        <v>1</v>
      </c>
      <c r="I45" s="38">
        <f t="shared" si="8"/>
        <v>0</v>
      </c>
      <c r="J45" s="38">
        <f t="shared" si="8"/>
        <v>0</v>
      </c>
      <c r="K45" s="38">
        <f t="shared" si="8"/>
        <v>1</v>
      </c>
      <c r="L45" s="38">
        <f t="shared" si="8"/>
        <v>0</v>
      </c>
      <c r="M45" s="38">
        <f t="shared" si="8"/>
        <v>1</v>
      </c>
      <c r="N45" s="38">
        <f t="shared" si="8"/>
        <v>0</v>
      </c>
      <c r="O45" s="38">
        <f t="shared" si="8"/>
        <v>0</v>
      </c>
      <c r="P45" s="38">
        <f t="shared" si="8"/>
        <v>0</v>
      </c>
      <c r="Q45" s="38">
        <f t="shared" si="8"/>
        <v>0</v>
      </c>
      <c r="R45" s="38">
        <f t="shared" si="8"/>
        <v>0</v>
      </c>
      <c r="S45" s="38">
        <f t="shared" si="8"/>
        <v>0</v>
      </c>
      <c r="T45" s="38">
        <f t="shared" si="8"/>
        <v>0</v>
      </c>
      <c r="U45" s="38">
        <f t="shared" si="8"/>
        <v>1</v>
      </c>
      <c r="V45" s="38">
        <f t="shared" si="8"/>
        <v>0</v>
      </c>
      <c r="W45" s="38">
        <f t="shared" si="8"/>
        <v>0</v>
      </c>
      <c r="X45" s="38">
        <f t="shared" si="8"/>
        <v>0</v>
      </c>
      <c r="Y45" s="38">
        <f t="shared" si="8"/>
        <v>0</v>
      </c>
      <c r="Z45" s="38">
        <f t="shared" si="8"/>
        <v>0</v>
      </c>
      <c r="AA45" s="27"/>
    </row>
    <row r="46" spans="2:27" ht="9.75" hidden="1" customHeight="1" x14ac:dyDescent="0.2">
      <c r="B46" s="27"/>
      <c r="C46" s="27"/>
      <c r="D46" s="27"/>
      <c r="E46" s="31" t="str">
        <f t="shared" si="6"/>
        <v>P12</v>
      </c>
      <c r="F46" s="32">
        <f t="shared" si="7"/>
        <v>1</v>
      </c>
      <c r="G46" s="38">
        <f t="shared" si="8"/>
        <v>0</v>
      </c>
      <c r="H46" s="38">
        <f t="shared" si="8"/>
        <v>1</v>
      </c>
      <c r="I46" s="38">
        <f t="shared" si="8"/>
        <v>0</v>
      </c>
      <c r="J46" s="38">
        <f t="shared" si="8"/>
        <v>0</v>
      </c>
      <c r="K46" s="38">
        <f t="shared" si="8"/>
        <v>1</v>
      </c>
      <c r="L46" s="38">
        <f t="shared" si="8"/>
        <v>0</v>
      </c>
      <c r="M46" s="38">
        <f t="shared" si="8"/>
        <v>0</v>
      </c>
      <c r="N46" s="38">
        <f t="shared" si="8"/>
        <v>0</v>
      </c>
      <c r="O46" s="38">
        <f t="shared" si="8"/>
        <v>0</v>
      </c>
      <c r="P46" s="38">
        <f t="shared" si="8"/>
        <v>0</v>
      </c>
      <c r="Q46" s="38">
        <f t="shared" si="8"/>
        <v>0</v>
      </c>
      <c r="R46" s="38">
        <f t="shared" si="8"/>
        <v>0</v>
      </c>
      <c r="S46" s="38">
        <f t="shared" si="8"/>
        <v>0</v>
      </c>
      <c r="T46" s="38">
        <f t="shared" si="8"/>
        <v>0</v>
      </c>
      <c r="U46" s="38">
        <f t="shared" si="8"/>
        <v>1</v>
      </c>
      <c r="V46" s="38">
        <f t="shared" si="8"/>
        <v>0</v>
      </c>
      <c r="W46" s="38">
        <f t="shared" si="8"/>
        <v>0</v>
      </c>
      <c r="X46" s="38">
        <f t="shared" si="8"/>
        <v>0</v>
      </c>
      <c r="Y46" s="38">
        <f t="shared" si="8"/>
        <v>0</v>
      </c>
      <c r="Z46" s="38">
        <f t="shared" si="8"/>
        <v>0</v>
      </c>
      <c r="AA46" s="27"/>
    </row>
    <row r="47" spans="2:27" ht="9.75" hidden="1" customHeight="1" x14ac:dyDescent="0.2">
      <c r="B47" s="27"/>
      <c r="C47" s="27"/>
      <c r="D47" s="27"/>
      <c r="E47" s="31" t="str">
        <f t="shared" si="6"/>
        <v>P13</v>
      </c>
      <c r="F47" s="32">
        <f t="shared" si="7"/>
        <v>0</v>
      </c>
      <c r="G47" s="38">
        <f t="shared" si="8"/>
        <v>0</v>
      </c>
      <c r="H47" s="38">
        <f t="shared" si="8"/>
        <v>0</v>
      </c>
      <c r="I47" s="38">
        <f t="shared" si="8"/>
        <v>0</v>
      </c>
      <c r="J47" s="38">
        <f t="shared" si="8"/>
        <v>0</v>
      </c>
      <c r="K47" s="38">
        <f t="shared" si="8"/>
        <v>0</v>
      </c>
      <c r="L47" s="38">
        <f t="shared" si="8"/>
        <v>0</v>
      </c>
      <c r="M47" s="38">
        <f t="shared" si="8"/>
        <v>0</v>
      </c>
      <c r="N47" s="38">
        <f t="shared" si="8"/>
        <v>0</v>
      </c>
      <c r="O47" s="38">
        <f t="shared" si="8"/>
        <v>0</v>
      </c>
      <c r="P47" s="38">
        <f t="shared" si="8"/>
        <v>0</v>
      </c>
      <c r="Q47" s="38">
        <f t="shared" si="8"/>
        <v>0</v>
      </c>
      <c r="R47" s="38">
        <f t="shared" si="8"/>
        <v>0</v>
      </c>
      <c r="S47" s="38">
        <f t="shared" si="8"/>
        <v>0</v>
      </c>
      <c r="T47" s="38">
        <f t="shared" si="8"/>
        <v>0</v>
      </c>
      <c r="U47" s="38">
        <f t="shared" si="8"/>
        <v>0</v>
      </c>
      <c r="V47" s="38">
        <f t="shared" si="8"/>
        <v>0</v>
      </c>
      <c r="W47" s="38">
        <f t="shared" si="8"/>
        <v>0</v>
      </c>
      <c r="X47" s="38">
        <f t="shared" si="8"/>
        <v>0</v>
      </c>
      <c r="Y47" s="38">
        <f t="shared" si="8"/>
        <v>0</v>
      </c>
      <c r="Z47" s="38">
        <f t="shared" si="8"/>
        <v>0</v>
      </c>
      <c r="AA47" s="27"/>
    </row>
    <row r="48" spans="2:27" ht="9.75" hidden="1" customHeight="1" x14ac:dyDescent="0.2">
      <c r="B48" s="27"/>
      <c r="C48" s="27"/>
      <c r="D48" s="27"/>
      <c r="E48" s="31" t="str">
        <f t="shared" si="6"/>
        <v>P14</v>
      </c>
      <c r="F48" s="32">
        <f t="shared" si="7"/>
        <v>0</v>
      </c>
      <c r="G48" s="38">
        <f t="shared" si="8"/>
        <v>0</v>
      </c>
      <c r="H48" s="38">
        <f t="shared" si="8"/>
        <v>0</v>
      </c>
      <c r="I48" s="38">
        <f t="shared" si="8"/>
        <v>0</v>
      </c>
      <c r="J48" s="38">
        <f t="shared" si="8"/>
        <v>0</v>
      </c>
      <c r="K48" s="38">
        <f t="shared" si="8"/>
        <v>0</v>
      </c>
      <c r="L48" s="38">
        <f t="shared" si="8"/>
        <v>0</v>
      </c>
      <c r="M48" s="38">
        <f t="shared" si="8"/>
        <v>0</v>
      </c>
      <c r="N48" s="38">
        <f t="shared" si="8"/>
        <v>0</v>
      </c>
      <c r="O48" s="38">
        <f t="shared" si="8"/>
        <v>0</v>
      </c>
      <c r="P48" s="38">
        <f t="shared" si="8"/>
        <v>0</v>
      </c>
      <c r="Q48" s="38">
        <f t="shared" si="8"/>
        <v>0</v>
      </c>
      <c r="R48" s="38">
        <f t="shared" si="8"/>
        <v>0</v>
      </c>
      <c r="S48" s="38">
        <f t="shared" si="8"/>
        <v>0</v>
      </c>
      <c r="T48" s="38">
        <f t="shared" si="8"/>
        <v>0</v>
      </c>
      <c r="U48" s="38">
        <f t="shared" si="8"/>
        <v>0</v>
      </c>
      <c r="V48" s="38">
        <f>IF($F48&gt;0,V24,0)</f>
        <v>0</v>
      </c>
      <c r="W48" s="38">
        <f>IF($F48&gt;0,W24,0)</f>
        <v>0</v>
      </c>
      <c r="X48" s="38">
        <f>IF($F48&gt;0,X24,0)</f>
        <v>0</v>
      </c>
      <c r="Y48" s="38">
        <f>IF($F48&gt;0,Y24,0)</f>
        <v>0</v>
      </c>
      <c r="Z48" s="38">
        <f>IF($F48&gt;0,Z24,0)</f>
        <v>0</v>
      </c>
      <c r="AA48" s="27"/>
    </row>
    <row r="49" spans="2:27" ht="9.75" hidden="1" customHeight="1" x14ac:dyDescent="0.2">
      <c r="B49" s="27"/>
      <c r="C49" s="27"/>
      <c r="D49" s="27"/>
      <c r="E49" s="31" t="str">
        <f t="shared" si="6"/>
        <v>P15</v>
      </c>
      <c r="F49" s="32">
        <f t="shared" si="7"/>
        <v>0</v>
      </c>
      <c r="G49" s="38">
        <f t="shared" ref="G49:Z54" si="9">IF($F49&gt;0,G25,0)</f>
        <v>0</v>
      </c>
      <c r="H49" s="38">
        <f t="shared" si="9"/>
        <v>0</v>
      </c>
      <c r="I49" s="38">
        <f t="shared" si="9"/>
        <v>0</v>
      </c>
      <c r="J49" s="38">
        <f t="shared" si="9"/>
        <v>0</v>
      </c>
      <c r="K49" s="38">
        <f t="shared" si="9"/>
        <v>0</v>
      </c>
      <c r="L49" s="38">
        <f t="shared" si="9"/>
        <v>0</v>
      </c>
      <c r="M49" s="38">
        <f t="shared" si="9"/>
        <v>0</v>
      </c>
      <c r="N49" s="38">
        <f t="shared" si="9"/>
        <v>0</v>
      </c>
      <c r="O49" s="38">
        <f t="shared" si="9"/>
        <v>0</v>
      </c>
      <c r="P49" s="38">
        <f t="shared" si="9"/>
        <v>0</v>
      </c>
      <c r="Q49" s="38">
        <f t="shared" si="9"/>
        <v>0</v>
      </c>
      <c r="R49" s="38">
        <f t="shared" si="9"/>
        <v>0</v>
      </c>
      <c r="S49" s="38">
        <f t="shared" si="9"/>
        <v>0</v>
      </c>
      <c r="T49" s="38">
        <f t="shared" si="9"/>
        <v>0</v>
      </c>
      <c r="U49" s="38">
        <f t="shared" si="9"/>
        <v>0</v>
      </c>
      <c r="V49" s="38">
        <f t="shared" si="9"/>
        <v>0</v>
      </c>
      <c r="W49" s="38">
        <f t="shared" si="9"/>
        <v>0</v>
      </c>
      <c r="X49" s="38">
        <f t="shared" si="9"/>
        <v>0</v>
      </c>
      <c r="Y49" s="38">
        <f t="shared" si="9"/>
        <v>0</v>
      </c>
      <c r="Z49" s="38">
        <f t="shared" si="9"/>
        <v>0</v>
      </c>
      <c r="AA49" s="27"/>
    </row>
    <row r="50" spans="2:27" ht="9.75" hidden="1" customHeight="1" x14ac:dyDescent="0.2">
      <c r="B50" s="27"/>
      <c r="C50" s="27"/>
      <c r="D50" s="27"/>
      <c r="E50" s="31" t="str">
        <f t="shared" si="6"/>
        <v>P16</v>
      </c>
      <c r="F50" s="32">
        <f t="shared" si="7"/>
        <v>0</v>
      </c>
      <c r="G50" s="38">
        <f t="shared" si="9"/>
        <v>0</v>
      </c>
      <c r="H50" s="38">
        <f t="shared" si="9"/>
        <v>0</v>
      </c>
      <c r="I50" s="38">
        <f t="shared" si="9"/>
        <v>0</v>
      </c>
      <c r="J50" s="38">
        <f t="shared" si="9"/>
        <v>0</v>
      </c>
      <c r="K50" s="38">
        <f t="shared" si="9"/>
        <v>0</v>
      </c>
      <c r="L50" s="38">
        <f t="shared" si="9"/>
        <v>0</v>
      </c>
      <c r="M50" s="38">
        <f t="shared" si="9"/>
        <v>0</v>
      </c>
      <c r="N50" s="38">
        <f t="shared" si="9"/>
        <v>0</v>
      </c>
      <c r="O50" s="38">
        <f t="shared" si="9"/>
        <v>0</v>
      </c>
      <c r="P50" s="38">
        <f t="shared" si="9"/>
        <v>0</v>
      </c>
      <c r="Q50" s="38">
        <f t="shared" si="9"/>
        <v>0</v>
      </c>
      <c r="R50" s="38">
        <f t="shared" si="9"/>
        <v>0</v>
      </c>
      <c r="S50" s="38">
        <f t="shared" si="9"/>
        <v>0</v>
      </c>
      <c r="T50" s="38">
        <f t="shared" si="9"/>
        <v>0</v>
      </c>
      <c r="U50" s="38">
        <f t="shared" si="9"/>
        <v>0</v>
      </c>
      <c r="V50" s="38">
        <f t="shared" si="9"/>
        <v>0</v>
      </c>
      <c r="W50" s="38">
        <f t="shared" si="9"/>
        <v>0</v>
      </c>
      <c r="X50" s="38">
        <f t="shared" si="9"/>
        <v>0</v>
      </c>
      <c r="Y50" s="38">
        <f t="shared" si="9"/>
        <v>0</v>
      </c>
      <c r="Z50" s="38">
        <f t="shared" si="9"/>
        <v>0</v>
      </c>
      <c r="AA50" s="27"/>
    </row>
    <row r="51" spans="2:27" ht="9.75" hidden="1" customHeight="1" x14ac:dyDescent="0.2">
      <c r="B51" s="27"/>
      <c r="C51" s="27"/>
      <c r="D51" s="27"/>
      <c r="E51" s="31" t="str">
        <f t="shared" si="6"/>
        <v>P17</v>
      </c>
      <c r="F51" s="32">
        <f t="shared" si="7"/>
        <v>0</v>
      </c>
      <c r="G51" s="38">
        <f t="shared" si="9"/>
        <v>0</v>
      </c>
      <c r="H51" s="38">
        <f t="shared" si="9"/>
        <v>0</v>
      </c>
      <c r="I51" s="38">
        <f t="shared" si="9"/>
        <v>0</v>
      </c>
      <c r="J51" s="38">
        <f t="shared" si="9"/>
        <v>0</v>
      </c>
      <c r="K51" s="38">
        <f t="shared" si="9"/>
        <v>0</v>
      </c>
      <c r="L51" s="38">
        <f t="shared" si="9"/>
        <v>0</v>
      </c>
      <c r="M51" s="38">
        <f t="shared" si="9"/>
        <v>0</v>
      </c>
      <c r="N51" s="38">
        <f t="shared" si="9"/>
        <v>0</v>
      </c>
      <c r="O51" s="38">
        <f t="shared" si="9"/>
        <v>0</v>
      </c>
      <c r="P51" s="38">
        <f t="shared" si="9"/>
        <v>0</v>
      </c>
      <c r="Q51" s="38">
        <f t="shared" si="9"/>
        <v>0</v>
      </c>
      <c r="R51" s="38">
        <f t="shared" si="9"/>
        <v>0</v>
      </c>
      <c r="S51" s="38">
        <f t="shared" si="9"/>
        <v>0</v>
      </c>
      <c r="T51" s="38">
        <f t="shared" si="9"/>
        <v>0</v>
      </c>
      <c r="U51" s="38">
        <f t="shared" si="9"/>
        <v>0</v>
      </c>
      <c r="V51" s="38">
        <f t="shared" si="9"/>
        <v>0</v>
      </c>
      <c r="W51" s="38">
        <f t="shared" si="9"/>
        <v>0</v>
      </c>
      <c r="X51" s="38">
        <f t="shared" si="9"/>
        <v>0</v>
      </c>
      <c r="Y51" s="38">
        <f t="shared" si="9"/>
        <v>0</v>
      </c>
      <c r="Z51" s="38">
        <f t="shared" si="9"/>
        <v>0</v>
      </c>
      <c r="AA51" s="27"/>
    </row>
    <row r="52" spans="2:27" ht="9.75" hidden="1" customHeight="1" x14ac:dyDescent="0.2">
      <c r="B52" s="27"/>
      <c r="C52" s="27"/>
      <c r="D52" s="27"/>
      <c r="E52" s="31" t="str">
        <f t="shared" si="6"/>
        <v>P18</v>
      </c>
      <c r="F52" s="32">
        <f t="shared" si="7"/>
        <v>0</v>
      </c>
      <c r="G52" s="38">
        <f t="shared" si="9"/>
        <v>0</v>
      </c>
      <c r="H52" s="38">
        <f t="shared" si="9"/>
        <v>0</v>
      </c>
      <c r="I52" s="38">
        <f t="shared" si="9"/>
        <v>0</v>
      </c>
      <c r="J52" s="38">
        <f t="shared" si="9"/>
        <v>0</v>
      </c>
      <c r="K52" s="38">
        <f t="shared" si="9"/>
        <v>0</v>
      </c>
      <c r="L52" s="38">
        <f t="shared" si="9"/>
        <v>0</v>
      </c>
      <c r="M52" s="38">
        <f t="shared" si="9"/>
        <v>0</v>
      </c>
      <c r="N52" s="38">
        <f t="shared" si="9"/>
        <v>0</v>
      </c>
      <c r="O52" s="38">
        <f t="shared" si="9"/>
        <v>0</v>
      </c>
      <c r="P52" s="38">
        <f t="shared" si="9"/>
        <v>0</v>
      </c>
      <c r="Q52" s="38">
        <f t="shared" si="9"/>
        <v>0</v>
      </c>
      <c r="R52" s="38">
        <f t="shared" si="9"/>
        <v>0</v>
      </c>
      <c r="S52" s="38">
        <f t="shared" si="9"/>
        <v>0</v>
      </c>
      <c r="T52" s="38">
        <f t="shared" si="9"/>
        <v>0</v>
      </c>
      <c r="U52" s="38">
        <f t="shared" si="9"/>
        <v>0</v>
      </c>
      <c r="V52" s="38">
        <f t="shared" si="9"/>
        <v>0</v>
      </c>
      <c r="W52" s="38">
        <f t="shared" si="9"/>
        <v>0</v>
      </c>
      <c r="X52" s="38">
        <f t="shared" si="9"/>
        <v>0</v>
      </c>
      <c r="Y52" s="38">
        <f t="shared" si="9"/>
        <v>0</v>
      </c>
      <c r="Z52" s="38">
        <f t="shared" si="9"/>
        <v>0</v>
      </c>
      <c r="AA52" s="27"/>
    </row>
    <row r="53" spans="2:27" ht="9.75" hidden="1" customHeight="1" x14ac:dyDescent="0.2">
      <c r="B53" s="27"/>
      <c r="C53" s="27"/>
      <c r="D53" s="27"/>
      <c r="E53" s="31" t="str">
        <f t="shared" si="6"/>
        <v>P19</v>
      </c>
      <c r="F53" s="32">
        <f t="shared" si="7"/>
        <v>0</v>
      </c>
      <c r="G53" s="38">
        <f t="shared" si="9"/>
        <v>0</v>
      </c>
      <c r="H53" s="38">
        <f t="shared" si="9"/>
        <v>0</v>
      </c>
      <c r="I53" s="38">
        <f t="shared" si="9"/>
        <v>0</v>
      </c>
      <c r="J53" s="38">
        <f t="shared" si="9"/>
        <v>0</v>
      </c>
      <c r="K53" s="38">
        <f t="shared" si="9"/>
        <v>0</v>
      </c>
      <c r="L53" s="38">
        <f t="shared" si="9"/>
        <v>0</v>
      </c>
      <c r="M53" s="38">
        <f t="shared" si="9"/>
        <v>0</v>
      </c>
      <c r="N53" s="38">
        <f t="shared" si="9"/>
        <v>0</v>
      </c>
      <c r="O53" s="38">
        <f t="shared" si="9"/>
        <v>0</v>
      </c>
      <c r="P53" s="38">
        <f t="shared" si="9"/>
        <v>0</v>
      </c>
      <c r="Q53" s="38">
        <f t="shared" si="9"/>
        <v>0</v>
      </c>
      <c r="R53" s="38">
        <f t="shared" si="9"/>
        <v>0</v>
      </c>
      <c r="S53" s="38">
        <f t="shared" si="9"/>
        <v>0</v>
      </c>
      <c r="T53" s="38">
        <f t="shared" si="9"/>
        <v>0</v>
      </c>
      <c r="U53" s="38">
        <f t="shared" si="9"/>
        <v>0</v>
      </c>
      <c r="V53" s="38">
        <f t="shared" si="9"/>
        <v>0</v>
      </c>
      <c r="W53" s="38">
        <f t="shared" si="9"/>
        <v>0</v>
      </c>
      <c r="X53" s="38">
        <f t="shared" si="9"/>
        <v>0</v>
      </c>
      <c r="Y53" s="38">
        <f t="shared" si="9"/>
        <v>0</v>
      </c>
      <c r="Z53" s="38">
        <f t="shared" si="9"/>
        <v>0</v>
      </c>
      <c r="AA53" s="27"/>
    </row>
    <row r="54" spans="2:27" ht="9.75" hidden="1" customHeight="1" x14ac:dyDescent="0.2">
      <c r="B54" s="27"/>
      <c r="C54" s="27"/>
      <c r="D54" s="27"/>
      <c r="E54" s="31" t="str">
        <f t="shared" si="6"/>
        <v>P20</v>
      </c>
      <c r="F54" s="32">
        <f t="shared" si="7"/>
        <v>0</v>
      </c>
      <c r="G54" s="38">
        <f t="shared" si="9"/>
        <v>0</v>
      </c>
      <c r="H54" s="38">
        <f t="shared" si="9"/>
        <v>0</v>
      </c>
      <c r="I54" s="38">
        <f t="shared" si="9"/>
        <v>0</v>
      </c>
      <c r="J54" s="38">
        <f t="shared" si="9"/>
        <v>0</v>
      </c>
      <c r="K54" s="38">
        <f t="shared" si="9"/>
        <v>0</v>
      </c>
      <c r="L54" s="38">
        <f t="shared" si="9"/>
        <v>0</v>
      </c>
      <c r="M54" s="38">
        <f t="shared" si="9"/>
        <v>0</v>
      </c>
      <c r="N54" s="38">
        <f t="shared" si="9"/>
        <v>0</v>
      </c>
      <c r="O54" s="38">
        <f t="shared" si="9"/>
        <v>0</v>
      </c>
      <c r="P54" s="38">
        <f t="shared" si="9"/>
        <v>0</v>
      </c>
      <c r="Q54" s="38">
        <f t="shared" si="9"/>
        <v>0</v>
      </c>
      <c r="R54" s="38">
        <f t="shared" si="9"/>
        <v>0</v>
      </c>
      <c r="S54" s="38">
        <f t="shared" si="9"/>
        <v>0</v>
      </c>
      <c r="T54" s="38">
        <f t="shared" si="9"/>
        <v>0</v>
      </c>
      <c r="U54" s="38">
        <f t="shared" si="9"/>
        <v>0</v>
      </c>
      <c r="V54" s="38">
        <f t="shared" si="9"/>
        <v>0</v>
      </c>
      <c r="W54" s="38">
        <f t="shared" si="9"/>
        <v>0</v>
      </c>
      <c r="X54" s="38">
        <f t="shared" si="9"/>
        <v>0</v>
      </c>
      <c r="Y54" s="38">
        <f t="shared" si="9"/>
        <v>0</v>
      </c>
      <c r="Z54" s="38">
        <f t="shared" si="9"/>
        <v>0</v>
      </c>
      <c r="AA54" s="27"/>
    </row>
    <row r="55" spans="2:27" ht="9.75" hidden="1" customHeight="1" x14ac:dyDescent="0.2">
      <c r="B55" s="27"/>
      <c r="C55" s="27"/>
      <c r="D55" s="27"/>
      <c r="E55" s="31"/>
      <c r="F55" s="34" t="s">
        <v>36</v>
      </c>
      <c r="G55" s="40">
        <f>SUM(G35:G54)</f>
        <v>0</v>
      </c>
      <c r="H55" s="41">
        <f t="shared" ref="H55:Z55" si="10">SUM(H35:H54)</f>
        <v>4</v>
      </c>
      <c r="I55" s="41">
        <f t="shared" si="10"/>
        <v>0</v>
      </c>
      <c r="J55" s="41">
        <f t="shared" si="10"/>
        <v>0</v>
      </c>
      <c r="K55" s="41">
        <f t="shared" si="10"/>
        <v>3</v>
      </c>
      <c r="L55" s="41">
        <f t="shared" si="10"/>
        <v>0</v>
      </c>
      <c r="M55" s="41">
        <f t="shared" si="10"/>
        <v>1</v>
      </c>
      <c r="N55" s="41">
        <f t="shared" si="10"/>
        <v>0</v>
      </c>
      <c r="O55" s="41">
        <f t="shared" si="10"/>
        <v>0</v>
      </c>
      <c r="P55" s="41">
        <f t="shared" si="10"/>
        <v>0</v>
      </c>
      <c r="Q55" s="41">
        <f t="shared" si="10"/>
        <v>0</v>
      </c>
      <c r="R55" s="41">
        <f t="shared" si="10"/>
        <v>0</v>
      </c>
      <c r="S55" s="41">
        <f t="shared" si="10"/>
        <v>0</v>
      </c>
      <c r="T55" s="41">
        <f t="shared" si="10"/>
        <v>0</v>
      </c>
      <c r="U55" s="41">
        <f t="shared" si="10"/>
        <v>3</v>
      </c>
      <c r="V55" s="41">
        <f t="shared" si="10"/>
        <v>0</v>
      </c>
      <c r="W55" s="41">
        <f t="shared" si="10"/>
        <v>0</v>
      </c>
      <c r="X55" s="41">
        <f t="shared" si="10"/>
        <v>0</v>
      </c>
      <c r="Y55" s="41">
        <f t="shared" si="10"/>
        <v>0</v>
      </c>
      <c r="Z55" s="42">
        <f t="shared" si="10"/>
        <v>0</v>
      </c>
      <c r="AA55" s="27"/>
    </row>
    <row r="56" spans="2:27" ht="24.75" hidden="1" customHeight="1" x14ac:dyDescent="0.2">
      <c r="B56" s="27"/>
      <c r="C56" s="27"/>
      <c r="D56" s="27"/>
      <c r="E56" s="31"/>
      <c r="F56" s="43" t="s">
        <v>39</v>
      </c>
      <c r="G56" s="44">
        <f>IF(SUM(G60:G79)&gt;0,1,0)</f>
        <v>0</v>
      </c>
      <c r="H56" s="44">
        <f>IF(SUM(H60:H79)&gt;0,MAX($G56:G56)+1,0)</f>
        <v>1</v>
      </c>
      <c r="I56" s="44">
        <f>IF(SUM(I60:I79)&gt;0,MAX($G56:H56)+1,0)</f>
        <v>0</v>
      </c>
      <c r="J56" s="44">
        <f>IF(SUM(J60:J79)&gt;0,MAX($G56:I56)+1,0)</f>
        <v>0</v>
      </c>
      <c r="K56" s="44">
        <f>IF(SUM(K60:K79)&gt;0,MAX($G56:J56)+1,0)</f>
        <v>2</v>
      </c>
      <c r="L56" s="44">
        <f>IF(SUM(L60:L79)&gt;0,MAX($G56:K56)+1,0)</f>
        <v>0</v>
      </c>
      <c r="M56" s="44">
        <f>IF(SUM(M60:M79)&gt;0,MAX($G56:L56)+1,0)</f>
        <v>0</v>
      </c>
      <c r="N56" s="44">
        <f>IF(SUM(N60:N79)&gt;0,MAX($G56:M56)+1,0)</f>
        <v>0</v>
      </c>
      <c r="O56" s="44">
        <f>IF(SUM(O60:O79)&gt;0,MAX($G56:N56)+1,0)</f>
        <v>0</v>
      </c>
      <c r="P56" s="44">
        <f>IF(SUM(P60:P79)&gt;0,MAX($G56:O56)+1,0)</f>
        <v>0</v>
      </c>
      <c r="Q56" s="44">
        <f>IF(SUM(Q60:Q79)&gt;0,MAX($G56:P56)+1,0)</f>
        <v>0</v>
      </c>
      <c r="R56" s="44">
        <f>IF(SUM(R60:R79)&gt;0,MAX($G56:Q56)+1,0)</f>
        <v>0</v>
      </c>
      <c r="S56" s="44">
        <f>IF(SUM(S60:S79)&gt;0,MAX($G56:R56)+1,0)</f>
        <v>0</v>
      </c>
      <c r="T56" s="44">
        <f>IF(SUM(T60:T79)&gt;0,MAX($G56:S56)+1,0)</f>
        <v>0</v>
      </c>
      <c r="U56" s="44">
        <f>IF(SUM(U60:U79)&gt;0,MAX($G56:T56)+1,0)</f>
        <v>3</v>
      </c>
      <c r="V56" s="44">
        <f>IF(SUM(V60:V79)&gt;0,MAX($G56:U56)+1,0)</f>
        <v>0</v>
      </c>
      <c r="W56" s="44">
        <f>IF(SUM(W60:W79)&gt;0,MAX($G56:V56)+1,0)</f>
        <v>0</v>
      </c>
      <c r="X56" s="44">
        <f>IF(SUM(X60:X79)&gt;0,MAX($G56:W56)+1,0)</f>
        <v>0</v>
      </c>
      <c r="Y56" s="44">
        <f>IF(SUM(Y60:Y79)&gt;0,MAX($G56:X56)+1,0)</f>
        <v>0</v>
      </c>
      <c r="Z56" s="44">
        <f>IF(SUM(Z60:Z79)&gt;0,MAX($G56:Y56)+1,0)</f>
        <v>0</v>
      </c>
      <c r="AA56" s="27"/>
    </row>
    <row r="57" spans="2:27" ht="15" customHeight="1" x14ac:dyDescent="0.2"/>
    <row r="58" spans="2:27" ht="24.75" customHeight="1" x14ac:dyDescent="0.2">
      <c r="D58" s="121" t="s">
        <v>35</v>
      </c>
    </row>
    <row r="59" spans="2:27" ht="24.75" customHeight="1" x14ac:dyDescent="0.2">
      <c r="D59" s="115"/>
      <c r="E59" s="116"/>
      <c r="F59" s="117" t="s">
        <v>20</v>
      </c>
      <c r="G59" s="116">
        <f>G6</f>
        <v>1</v>
      </c>
      <c r="H59" s="116">
        <f t="shared" ref="H59:Z59" si="11">H6</f>
        <v>2</v>
      </c>
      <c r="I59" s="116">
        <f t="shared" si="11"/>
        <v>3</v>
      </c>
      <c r="J59" s="116">
        <f t="shared" si="11"/>
        <v>4</v>
      </c>
      <c r="K59" s="116">
        <f t="shared" si="11"/>
        <v>5</v>
      </c>
      <c r="L59" s="116">
        <f t="shared" si="11"/>
        <v>6</v>
      </c>
      <c r="M59" s="116">
        <f t="shared" si="11"/>
        <v>7</v>
      </c>
      <c r="N59" s="116">
        <f t="shared" si="11"/>
        <v>8</v>
      </c>
      <c r="O59" s="116">
        <f t="shared" si="11"/>
        <v>9</v>
      </c>
      <c r="P59" s="116">
        <f t="shared" si="11"/>
        <v>10</v>
      </c>
      <c r="Q59" s="116">
        <f t="shared" si="11"/>
        <v>11</v>
      </c>
      <c r="R59" s="116">
        <f t="shared" si="11"/>
        <v>12</v>
      </c>
      <c r="S59" s="116">
        <f t="shared" si="11"/>
        <v>13</v>
      </c>
      <c r="T59" s="116">
        <f t="shared" si="11"/>
        <v>14</v>
      </c>
      <c r="U59" s="116">
        <f t="shared" si="11"/>
        <v>15</v>
      </c>
      <c r="V59" s="116">
        <f t="shared" si="11"/>
        <v>16</v>
      </c>
      <c r="W59" s="116">
        <f t="shared" si="11"/>
        <v>17</v>
      </c>
      <c r="X59" s="116">
        <f t="shared" si="11"/>
        <v>18</v>
      </c>
      <c r="Y59" s="116">
        <f t="shared" si="11"/>
        <v>19</v>
      </c>
      <c r="Z59" s="116">
        <f t="shared" si="11"/>
        <v>20</v>
      </c>
    </row>
    <row r="60" spans="2:27" ht="15.75" customHeight="1" x14ac:dyDescent="0.2">
      <c r="D60" s="118"/>
      <c r="E60" s="119" t="s">
        <v>34</v>
      </c>
      <c r="F60" s="129" t="str">
        <f t="shared" ref="F60:F79" si="12">E11</f>
        <v>P1</v>
      </c>
      <c r="G60" s="130">
        <f>IF(AND(G$55&gt;=$Z$4,G$8="C"),Datos!D10,0)</f>
        <v>0</v>
      </c>
      <c r="H60" s="130">
        <f>IF(AND(H$55&gt;=$Z$4,H$8="C"),Datos!E10,0)</f>
        <v>0</v>
      </c>
      <c r="I60" s="130">
        <f>IF(AND(I$55&gt;=$Z$4,I$8="C"),Datos!F10,0)</f>
        <v>0</v>
      </c>
      <c r="J60" s="130">
        <f>IF(AND(J$55&gt;=$Z$4,J$8="C"),Datos!G10,0)</f>
        <v>0</v>
      </c>
      <c r="K60" s="130">
        <f>IF(AND(K$55&gt;=$Z$4,K$8="C"),Datos!H10,0)</f>
        <v>0</v>
      </c>
      <c r="L60" s="130">
        <f>IF(AND(L$55&gt;=$Z$4,L$8="C"),Datos!I10,0)</f>
        <v>0</v>
      </c>
      <c r="M60" s="130">
        <f>IF(AND(M$55&gt;=$Z$4,M$8="C"),Datos!J10,0)</f>
        <v>0</v>
      </c>
      <c r="N60" s="130">
        <f>IF(AND(N$55&gt;=$Z$4,N$8="C"),Datos!K10,0)</f>
        <v>0</v>
      </c>
      <c r="O60" s="130">
        <f>IF(AND(O$55&gt;=$Z$4,O$8="C"),Datos!L10,0)</f>
        <v>0</v>
      </c>
      <c r="P60" s="130">
        <f>IF(AND(P$55&gt;=$Z$4,P$8="C"),Datos!M10,0)</f>
        <v>0</v>
      </c>
      <c r="Q60" s="130">
        <f>IF(AND(Q$55&gt;=$Z$4,Q$8="C"),Datos!N10,0)</f>
        <v>0</v>
      </c>
      <c r="R60" s="130">
        <f>IF(AND(R$55&gt;=$Z$4,R$8="C"),Datos!O10,0)</f>
        <v>0</v>
      </c>
      <c r="S60" s="130">
        <f>IF(AND(S$55&gt;=$Z$4,S$8="C"),Datos!P10,0)</f>
        <v>0</v>
      </c>
      <c r="T60" s="130">
        <f>IF(AND(T$55&gt;=$Z$4,T$8="C"),Datos!Q10,0)</f>
        <v>0</v>
      </c>
      <c r="U60" s="130">
        <f>IF(AND(U$55&gt;=$Z$4,U$8="C"),Datos!R10,0)</f>
        <v>0</v>
      </c>
      <c r="V60" s="130">
        <f>IF(AND(V$55&gt;=$Z$4,V$8="C"),Datos!S10,0)</f>
        <v>0</v>
      </c>
      <c r="W60" s="130">
        <f>IF(AND(W$55&gt;=$Z$4,W$8="C"),Datos!T10,0)</f>
        <v>0</v>
      </c>
      <c r="X60" s="130">
        <f>IF(AND(X$55&gt;=$Z$4,X$8="C"),Datos!U10,0)</f>
        <v>0</v>
      </c>
      <c r="Y60" s="130">
        <f>IF(AND(Y$55&gt;=$Z$4,Y$8="C"),Datos!V10,0)</f>
        <v>0</v>
      </c>
      <c r="Z60" s="130">
        <f>IF(AND(Z$55&gt;=$Z$4,Z$8="C"),Datos!W10,0)</f>
        <v>0</v>
      </c>
    </row>
    <row r="61" spans="2:27" ht="15.75" customHeight="1" x14ac:dyDescent="0.2">
      <c r="D61" s="118"/>
      <c r="E61" s="118"/>
      <c r="F61" s="120" t="str">
        <f t="shared" si="12"/>
        <v>P2</v>
      </c>
      <c r="G61" s="114">
        <f>IF(AND(G$55&gt;=$Z$4,G$8="C"),Datos!D11,0)</f>
        <v>0</v>
      </c>
      <c r="H61" s="114">
        <f>IF(AND(H$55&gt;=$Z$4,H$8="C"),Datos!E11,0)</f>
        <v>1</v>
      </c>
      <c r="I61" s="114">
        <f>IF(AND(I$55&gt;=$Z$4,I$8="C"),Datos!F11,0)</f>
        <v>0</v>
      </c>
      <c r="J61" s="114">
        <f>IF(AND(J$55&gt;=$Z$4,J$8="C"),Datos!G11,0)</f>
        <v>0</v>
      </c>
      <c r="K61" s="114">
        <f>IF(AND(K$55&gt;=$Z$4,K$8="C"),Datos!H11,0)</f>
        <v>1</v>
      </c>
      <c r="L61" s="114">
        <f>IF(AND(L$55&gt;=$Z$4,L$8="C"),Datos!I11,0)</f>
        <v>0</v>
      </c>
      <c r="M61" s="114">
        <f>IF(AND(M$55&gt;=$Z$4,M$8="C"),Datos!J11,0)</f>
        <v>0</v>
      </c>
      <c r="N61" s="114">
        <f>IF(AND(N$55&gt;=$Z$4,N$8="C"),Datos!K11,0)</f>
        <v>0</v>
      </c>
      <c r="O61" s="114">
        <f>IF(AND(O$55&gt;=$Z$4,O$8="C"),Datos!L11,0)</f>
        <v>0</v>
      </c>
      <c r="P61" s="114">
        <f>IF(AND(P$55&gt;=$Z$4,P$8="C"),Datos!M11,0)</f>
        <v>0</v>
      </c>
      <c r="Q61" s="114">
        <f>IF(AND(Q$55&gt;=$Z$4,Q$8="C"),Datos!N11,0)</f>
        <v>0</v>
      </c>
      <c r="R61" s="114">
        <f>IF(AND(R$55&gt;=$Z$4,R$8="C"),Datos!O11,0)</f>
        <v>0</v>
      </c>
      <c r="S61" s="114">
        <f>IF(AND(S$55&gt;=$Z$4,S$8="C"),Datos!P11,0)</f>
        <v>0</v>
      </c>
      <c r="T61" s="114">
        <f>IF(AND(T$55&gt;=$Z$4,T$8="C"),Datos!Q11,0)</f>
        <v>0</v>
      </c>
      <c r="U61" s="114">
        <f>IF(AND(U$55&gt;=$Z$4,U$8="C"),Datos!R11,0)</f>
        <v>0</v>
      </c>
      <c r="V61" s="114">
        <f>IF(AND(V$55&gt;=$Z$4,V$8="C"),Datos!S11,0)</f>
        <v>0</v>
      </c>
      <c r="W61" s="114">
        <f>IF(AND(W$55&gt;=$Z$4,W$8="C"),Datos!T11,0)</f>
        <v>0</v>
      </c>
      <c r="X61" s="114">
        <f>IF(AND(X$55&gt;=$Z$4,X$8="C"),Datos!U11,0)</f>
        <v>0</v>
      </c>
      <c r="Y61" s="114">
        <f>IF(AND(Y$55&gt;=$Z$4,Y$8="C"),Datos!V11,0)</f>
        <v>0</v>
      </c>
      <c r="Z61" s="114">
        <f>IF(AND(Z$55&gt;=$Z$4,Z$8="C"),Datos!W11,0)</f>
        <v>0</v>
      </c>
    </row>
    <row r="62" spans="2:27" ht="15.75" customHeight="1" x14ac:dyDescent="0.2">
      <c r="D62" s="118"/>
      <c r="E62" s="118"/>
      <c r="F62" s="129" t="str">
        <f t="shared" si="12"/>
        <v>P3</v>
      </c>
      <c r="G62" s="130">
        <f>IF(AND(G$55&gt;=$Z$4,G$8="C"),Datos!D12,0)</f>
        <v>0</v>
      </c>
      <c r="H62" s="130">
        <f>IF(AND(H$55&gt;=$Z$4,H$8="C"),Datos!E12,0)</f>
        <v>0</v>
      </c>
      <c r="I62" s="130">
        <f>IF(AND(I$55&gt;=$Z$4,I$8="C"),Datos!F12,0)</f>
        <v>0</v>
      </c>
      <c r="J62" s="130">
        <f>IF(AND(J$55&gt;=$Z$4,J$8="C"),Datos!G12,0)</f>
        <v>0</v>
      </c>
      <c r="K62" s="130">
        <f>IF(AND(K$55&gt;=$Z$4,K$8="C"),Datos!H12,0)</f>
        <v>0</v>
      </c>
      <c r="L62" s="130">
        <f>IF(AND(L$55&gt;=$Z$4,L$8="C"),Datos!I12,0)</f>
        <v>0</v>
      </c>
      <c r="M62" s="130">
        <f>IF(AND(M$55&gt;=$Z$4,M$8="C"),Datos!J12,0)</f>
        <v>0</v>
      </c>
      <c r="N62" s="130">
        <f>IF(AND(N$55&gt;=$Z$4,N$8="C"),Datos!K12,0)</f>
        <v>0</v>
      </c>
      <c r="O62" s="130">
        <f>IF(AND(O$55&gt;=$Z$4,O$8="C"),Datos!L12,0)</f>
        <v>0</v>
      </c>
      <c r="P62" s="130">
        <f>IF(AND(P$55&gt;=$Z$4,P$8="C"),Datos!M12,0)</f>
        <v>0</v>
      </c>
      <c r="Q62" s="130">
        <f>IF(AND(Q$55&gt;=$Z$4,Q$8="C"),Datos!N12,0)</f>
        <v>0</v>
      </c>
      <c r="R62" s="130">
        <f>IF(AND(R$55&gt;=$Z$4,R$8="C"),Datos!O12,0)</f>
        <v>0</v>
      </c>
      <c r="S62" s="130">
        <f>IF(AND(S$55&gt;=$Z$4,S$8="C"),Datos!P12,0)</f>
        <v>0</v>
      </c>
      <c r="T62" s="130">
        <f>IF(AND(T$55&gt;=$Z$4,T$8="C"),Datos!Q12,0)</f>
        <v>0</v>
      </c>
      <c r="U62" s="130">
        <f>IF(AND(U$55&gt;=$Z$4,U$8="C"),Datos!R12,0)</f>
        <v>0</v>
      </c>
      <c r="V62" s="130">
        <f>IF(AND(V$55&gt;=$Z$4,V$8="C"),Datos!S12,0)</f>
        <v>0</v>
      </c>
      <c r="W62" s="130">
        <f>IF(AND(W$55&gt;=$Z$4,W$8="C"),Datos!T12,0)</f>
        <v>0</v>
      </c>
      <c r="X62" s="130">
        <f>IF(AND(X$55&gt;=$Z$4,X$8="C"),Datos!U12,0)</f>
        <v>0</v>
      </c>
      <c r="Y62" s="130">
        <f>IF(AND(Y$55&gt;=$Z$4,Y$8="C"),Datos!V12,0)</f>
        <v>0</v>
      </c>
      <c r="Z62" s="130">
        <f>IF(AND(Z$55&gt;=$Z$4,Z$8="C"),Datos!W12,0)</f>
        <v>0</v>
      </c>
    </row>
    <row r="63" spans="2:27" ht="15.75" customHeight="1" x14ac:dyDescent="0.2">
      <c r="D63" s="118"/>
      <c r="E63" s="118"/>
      <c r="F63" s="120" t="str">
        <f t="shared" si="12"/>
        <v>P4</v>
      </c>
      <c r="G63" s="114">
        <f>IF(AND(G$55&gt;=$Z$4,G$8="C"),Datos!D13,0)</f>
        <v>0</v>
      </c>
      <c r="H63" s="114">
        <f>IF(AND(H$55&gt;=$Z$4,H$8="C"),Datos!E13,0)</f>
        <v>0</v>
      </c>
      <c r="I63" s="114">
        <f>IF(AND(I$55&gt;=$Z$4,I$8="C"),Datos!F13,0)</f>
        <v>0</v>
      </c>
      <c r="J63" s="114">
        <f>IF(AND(J$55&gt;=$Z$4,J$8="C"),Datos!G13,0)</f>
        <v>0</v>
      </c>
      <c r="K63" s="114">
        <f>IF(AND(K$55&gt;=$Z$4,K$8="C"),Datos!H13,0)</f>
        <v>0</v>
      </c>
      <c r="L63" s="114">
        <f>IF(AND(L$55&gt;=$Z$4,L$8="C"),Datos!I13,0)</f>
        <v>0</v>
      </c>
      <c r="M63" s="114">
        <f>IF(AND(M$55&gt;=$Z$4,M$8="C"),Datos!J13,0)</f>
        <v>0</v>
      </c>
      <c r="N63" s="114">
        <f>IF(AND(N$55&gt;=$Z$4,N$8="C"),Datos!K13,0)</f>
        <v>0</v>
      </c>
      <c r="O63" s="114">
        <f>IF(AND(O$55&gt;=$Z$4,O$8="C"),Datos!L13,0)</f>
        <v>0</v>
      </c>
      <c r="P63" s="114">
        <f>IF(AND(P$55&gt;=$Z$4,P$8="C"),Datos!M13,0)</f>
        <v>0</v>
      </c>
      <c r="Q63" s="114">
        <f>IF(AND(Q$55&gt;=$Z$4,Q$8="C"),Datos!N13,0)</f>
        <v>0</v>
      </c>
      <c r="R63" s="114">
        <f>IF(AND(R$55&gt;=$Z$4,R$8="C"),Datos!O13,0)</f>
        <v>0</v>
      </c>
      <c r="S63" s="114">
        <f>IF(AND(S$55&gt;=$Z$4,S$8="C"),Datos!P13,0)</f>
        <v>0</v>
      </c>
      <c r="T63" s="114">
        <f>IF(AND(T$55&gt;=$Z$4,T$8="C"),Datos!Q13,0)</f>
        <v>0</v>
      </c>
      <c r="U63" s="114">
        <f>IF(AND(U$55&gt;=$Z$4,U$8="C"),Datos!R13,0)</f>
        <v>0</v>
      </c>
      <c r="V63" s="114">
        <f>IF(AND(V$55&gt;=$Z$4,V$8="C"),Datos!S13,0)</f>
        <v>0</v>
      </c>
      <c r="W63" s="114">
        <f>IF(AND(W$55&gt;=$Z$4,W$8="C"),Datos!T13,0)</f>
        <v>0</v>
      </c>
      <c r="X63" s="114">
        <f>IF(AND(X$55&gt;=$Z$4,X$8="C"),Datos!U13,0)</f>
        <v>0</v>
      </c>
      <c r="Y63" s="114">
        <f>IF(AND(Y$55&gt;=$Z$4,Y$8="C"),Datos!V13,0)</f>
        <v>0</v>
      </c>
      <c r="Z63" s="114">
        <f>IF(AND(Z$55&gt;=$Z$4,Z$8="C"),Datos!W13,0)</f>
        <v>0</v>
      </c>
    </row>
    <row r="64" spans="2:27" ht="15.75" customHeight="1" x14ac:dyDescent="0.2">
      <c r="D64" s="118"/>
      <c r="E64" s="118"/>
      <c r="F64" s="129" t="str">
        <f t="shared" si="12"/>
        <v>P5</v>
      </c>
      <c r="G64" s="130">
        <f>IF(AND(G$55&gt;=$Z$4,G$8="C"),Datos!D14,0)</f>
        <v>0</v>
      </c>
      <c r="H64" s="130">
        <f>IF(AND(H$55&gt;=$Z$4,H$8="C"),Datos!E14,0)</f>
        <v>0</v>
      </c>
      <c r="I64" s="130">
        <f>IF(AND(I$55&gt;=$Z$4,I$8="C"),Datos!F14,0)</f>
        <v>0</v>
      </c>
      <c r="J64" s="130">
        <f>IF(AND(J$55&gt;=$Z$4,J$8="C"),Datos!G14,0)</f>
        <v>0</v>
      </c>
      <c r="K64" s="130">
        <f>IF(AND(K$55&gt;=$Z$4,K$8="C"),Datos!H14,0)</f>
        <v>0</v>
      </c>
      <c r="L64" s="130">
        <f>IF(AND(L$55&gt;=$Z$4,L$8="C"),Datos!I14,0)</f>
        <v>0</v>
      </c>
      <c r="M64" s="130">
        <f>IF(AND(M$55&gt;=$Z$4,M$8="C"),Datos!J14,0)</f>
        <v>0</v>
      </c>
      <c r="N64" s="130">
        <f>IF(AND(N$55&gt;=$Z$4,N$8="C"),Datos!K14,0)</f>
        <v>0</v>
      </c>
      <c r="O64" s="130">
        <f>IF(AND(O$55&gt;=$Z$4,O$8="C"),Datos!L14,0)</f>
        <v>0</v>
      </c>
      <c r="P64" s="130">
        <f>IF(AND(P$55&gt;=$Z$4,P$8="C"),Datos!M14,0)</f>
        <v>0</v>
      </c>
      <c r="Q64" s="130">
        <f>IF(AND(Q$55&gt;=$Z$4,Q$8="C"),Datos!N14,0)</f>
        <v>0</v>
      </c>
      <c r="R64" s="130">
        <f>IF(AND(R$55&gt;=$Z$4,R$8="C"),Datos!O14,0)</f>
        <v>0</v>
      </c>
      <c r="S64" s="130">
        <f>IF(AND(S$55&gt;=$Z$4,S$8="C"),Datos!P14,0)</f>
        <v>0</v>
      </c>
      <c r="T64" s="130">
        <f>IF(AND(T$55&gt;=$Z$4,T$8="C"),Datos!Q14,0)</f>
        <v>0</v>
      </c>
      <c r="U64" s="130">
        <f>IF(AND(U$55&gt;=$Z$4,U$8="C"),Datos!R14,0)</f>
        <v>0</v>
      </c>
      <c r="V64" s="130">
        <f>IF(AND(V$55&gt;=$Z$4,V$8="C"),Datos!S14,0)</f>
        <v>0</v>
      </c>
      <c r="W64" s="130">
        <f>IF(AND(W$55&gt;=$Z$4,W$8="C"),Datos!T14,0)</f>
        <v>0</v>
      </c>
      <c r="X64" s="130">
        <f>IF(AND(X$55&gt;=$Z$4,X$8="C"),Datos!U14,0)</f>
        <v>0</v>
      </c>
      <c r="Y64" s="130">
        <f>IF(AND(Y$55&gt;=$Z$4,Y$8="C"),Datos!V14,0)</f>
        <v>0</v>
      </c>
      <c r="Z64" s="130">
        <f>IF(AND(Z$55&gt;=$Z$4,Z$8="C"),Datos!W14,0)</f>
        <v>0</v>
      </c>
    </row>
    <row r="65" spans="4:26" ht="15.75" customHeight="1" x14ac:dyDescent="0.2">
      <c r="D65" s="118"/>
      <c r="E65" s="118"/>
      <c r="F65" s="120" t="str">
        <f t="shared" si="12"/>
        <v>P6</v>
      </c>
      <c r="G65" s="114">
        <f>IF(AND(G$55&gt;=$Z$4,G$8="C"),Datos!D15,0)</f>
        <v>0</v>
      </c>
      <c r="H65" s="114">
        <f>IF(AND(H$55&gt;=$Z$4,H$8="C"),Datos!E15,0)</f>
        <v>0</v>
      </c>
      <c r="I65" s="114">
        <f>IF(AND(I$55&gt;=$Z$4,I$8="C"),Datos!F15,0)</f>
        <v>0</v>
      </c>
      <c r="J65" s="114">
        <f>IF(AND(J$55&gt;=$Z$4,J$8="C"),Datos!G15,0)</f>
        <v>0</v>
      </c>
      <c r="K65" s="114">
        <f>IF(AND(K$55&gt;=$Z$4,K$8="C"),Datos!H15,0)</f>
        <v>0</v>
      </c>
      <c r="L65" s="114">
        <f>IF(AND(L$55&gt;=$Z$4,L$8="C"),Datos!I15,0)</f>
        <v>0</v>
      </c>
      <c r="M65" s="114">
        <f>IF(AND(M$55&gt;=$Z$4,M$8="C"),Datos!J15,0)</f>
        <v>0</v>
      </c>
      <c r="N65" s="114">
        <f>IF(AND(N$55&gt;=$Z$4,N$8="C"),Datos!K15,0)</f>
        <v>0</v>
      </c>
      <c r="O65" s="114">
        <f>IF(AND(O$55&gt;=$Z$4,O$8="C"),Datos!L15,0)</f>
        <v>0</v>
      </c>
      <c r="P65" s="114">
        <f>IF(AND(P$55&gt;=$Z$4,P$8="C"),Datos!M15,0)</f>
        <v>0</v>
      </c>
      <c r="Q65" s="114">
        <f>IF(AND(Q$55&gt;=$Z$4,Q$8="C"),Datos!N15,0)</f>
        <v>0</v>
      </c>
      <c r="R65" s="114">
        <f>IF(AND(R$55&gt;=$Z$4,R$8="C"),Datos!O15,0)</f>
        <v>0</v>
      </c>
      <c r="S65" s="114">
        <f>IF(AND(S$55&gt;=$Z$4,S$8="C"),Datos!P15,0)</f>
        <v>0</v>
      </c>
      <c r="T65" s="114">
        <f>IF(AND(T$55&gt;=$Z$4,T$8="C"),Datos!Q15,0)</f>
        <v>0</v>
      </c>
      <c r="U65" s="114">
        <f>IF(AND(U$55&gt;=$Z$4,U$8="C"),Datos!R15,0)</f>
        <v>0</v>
      </c>
      <c r="V65" s="114">
        <f>IF(AND(V$55&gt;=$Z$4,V$8="C"),Datos!S15,0)</f>
        <v>0</v>
      </c>
      <c r="W65" s="114">
        <f>IF(AND(W$55&gt;=$Z$4,W$8="C"),Datos!T15,0)</f>
        <v>0</v>
      </c>
      <c r="X65" s="114">
        <f>IF(AND(X$55&gt;=$Z$4,X$8="C"),Datos!U15,0)</f>
        <v>0</v>
      </c>
      <c r="Y65" s="114">
        <f>IF(AND(Y$55&gt;=$Z$4,Y$8="C"),Datos!V15,0)</f>
        <v>0</v>
      </c>
      <c r="Z65" s="114">
        <f>IF(AND(Z$55&gt;=$Z$4,Z$8="C"),Datos!W15,0)</f>
        <v>0</v>
      </c>
    </row>
    <row r="66" spans="4:26" ht="15.75" customHeight="1" x14ac:dyDescent="0.2">
      <c r="D66" s="118"/>
      <c r="E66" s="118"/>
      <c r="F66" s="129" t="str">
        <f t="shared" si="12"/>
        <v>P7</v>
      </c>
      <c r="G66" s="130">
        <f>IF(AND(G$55&gt;=$Z$4,G$8="C"),Datos!D16,0)</f>
        <v>0</v>
      </c>
      <c r="H66" s="130">
        <f>IF(AND(H$55&gt;=$Z$4,H$8="C"),Datos!E16,0)</f>
        <v>1</v>
      </c>
      <c r="I66" s="130">
        <f>IF(AND(I$55&gt;=$Z$4,I$8="C"),Datos!F16,0)</f>
        <v>0</v>
      </c>
      <c r="J66" s="130">
        <f>IF(AND(J$55&gt;=$Z$4,J$8="C"),Datos!G16,0)</f>
        <v>0</v>
      </c>
      <c r="K66" s="130">
        <f>IF(AND(K$55&gt;=$Z$4,K$8="C"),Datos!H16,0)</f>
        <v>0</v>
      </c>
      <c r="L66" s="130">
        <f>IF(AND(L$55&gt;=$Z$4,L$8="C"),Datos!I16,0)</f>
        <v>0</v>
      </c>
      <c r="M66" s="130">
        <f>IF(AND(M$55&gt;=$Z$4,M$8="C"),Datos!J16,0)</f>
        <v>0</v>
      </c>
      <c r="N66" s="130">
        <f>IF(AND(N$55&gt;=$Z$4,N$8="C"),Datos!K16,0)</f>
        <v>0</v>
      </c>
      <c r="O66" s="130">
        <f>IF(AND(O$55&gt;=$Z$4,O$8="C"),Datos!L16,0)</f>
        <v>0</v>
      </c>
      <c r="P66" s="130">
        <f>IF(AND(P$55&gt;=$Z$4,P$8="C"),Datos!M16,0)</f>
        <v>0</v>
      </c>
      <c r="Q66" s="130">
        <f>IF(AND(Q$55&gt;=$Z$4,Q$8="C"),Datos!N16,0)</f>
        <v>0</v>
      </c>
      <c r="R66" s="130">
        <f>IF(AND(R$55&gt;=$Z$4,R$8="C"),Datos!O16,0)</f>
        <v>0</v>
      </c>
      <c r="S66" s="130">
        <f>IF(AND(S$55&gt;=$Z$4,S$8="C"),Datos!P16,0)</f>
        <v>0</v>
      </c>
      <c r="T66" s="130">
        <f>IF(AND(T$55&gt;=$Z$4,T$8="C"),Datos!Q16,0)</f>
        <v>0</v>
      </c>
      <c r="U66" s="130">
        <f>IF(AND(U$55&gt;=$Z$4,U$8="C"),Datos!R16,0)</f>
        <v>1</v>
      </c>
      <c r="V66" s="130">
        <f>IF(AND(V$55&gt;=$Z$4,V$8="C"),Datos!S16,0)</f>
        <v>0</v>
      </c>
      <c r="W66" s="130">
        <f>IF(AND(W$55&gt;=$Z$4,W$8="C"),Datos!T16,0)</f>
        <v>0</v>
      </c>
      <c r="X66" s="130">
        <f>IF(AND(X$55&gt;=$Z$4,X$8="C"),Datos!U16,0)</f>
        <v>0</v>
      </c>
      <c r="Y66" s="130">
        <f>IF(AND(Y$55&gt;=$Z$4,Y$8="C"),Datos!V16,0)</f>
        <v>0</v>
      </c>
      <c r="Z66" s="130">
        <f>IF(AND(Z$55&gt;=$Z$4,Z$8="C"),Datos!W16,0)</f>
        <v>0</v>
      </c>
    </row>
    <row r="67" spans="4:26" ht="15.75" customHeight="1" x14ac:dyDescent="0.2">
      <c r="D67" s="118"/>
      <c r="E67" s="118"/>
      <c r="F67" s="120" t="str">
        <f t="shared" si="12"/>
        <v>P8</v>
      </c>
      <c r="G67" s="114">
        <f>IF(AND(G$55&gt;=$Z$4,G$8="C"),Datos!D17,0)</f>
        <v>0</v>
      </c>
      <c r="H67" s="114">
        <f>IF(AND(H$55&gt;=$Z$4,H$8="C"),Datos!E17,0)</f>
        <v>0</v>
      </c>
      <c r="I67" s="114">
        <f>IF(AND(I$55&gt;=$Z$4,I$8="C"),Datos!F17,0)</f>
        <v>0</v>
      </c>
      <c r="J67" s="114">
        <f>IF(AND(J$55&gt;=$Z$4,J$8="C"),Datos!G17,0)</f>
        <v>0</v>
      </c>
      <c r="K67" s="114">
        <f>IF(AND(K$55&gt;=$Z$4,K$8="C"),Datos!H17,0)</f>
        <v>0</v>
      </c>
      <c r="L67" s="114">
        <f>IF(AND(L$55&gt;=$Z$4,L$8="C"),Datos!I17,0)</f>
        <v>0</v>
      </c>
      <c r="M67" s="114">
        <f>IF(AND(M$55&gt;=$Z$4,M$8="C"),Datos!J17,0)</f>
        <v>0</v>
      </c>
      <c r="N67" s="114">
        <f>IF(AND(N$55&gt;=$Z$4,N$8="C"),Datos!K17,0)</f>
        <v>0</v>
      </c>
      <c r="O67" s="114">
        <f>IF(AND(O$55&gt;=$Z$4,O$8="C"),Datos!L17,0)</f>
        <v>0</v>
      </c>
      <c r="P67" s="114">
        <f>IF(AND(P$55&gt;=$Z$4,P$8="C"),Datos!M17,0)</f>
        <v>0</v>
      </c>
      <c r="Q67" s="114">
        <f>IF(AND(Q$55&gt;=$Z$4,Q$8="C"),Datos!N17,0)</f>
        <v>0</v>
      </c>
      <c r="R67" s="114">
        <f>IF(AND(R$55&gt;=$Z$4,R$8="C"),Datos!O17,0)</f>
        <v>0</v>
      </c>
      <c r="S67" s="114">
        <f>IF(AND(S$55&gt;=$Z$4,S$8="C"),Datos!P17,0)</f>
        <v>0</v>
      </c>
      <c r="T67" s="114">
        <f>IF(AND(T$55&gt;=$Z$4,T$8="C"),Datos!Q17,0)</f>
        <v>0</v>
      </c>
      <c r="U67" s="114">
        <f>IF(AND(U$55&gt;=$Z$4,U$8="C"),Datos!R17,0)</f>
        <v>0</v>
      </c>
      <c r="V67" s="114">
        <f>IF(AND(V$55&gt;=$Z$4,V$8="C"),Datos!S17,0)</f>
        <v>0</v>
      </c>
      <c r="W67" s="114">
        <f>IF(AND(W$55&gt;=$Z$4,W$8="C"),Datos!T17,0)</f>
        <v>0</v>
      </c>
      <c r="X67" s="114">
        <f>IF(AND(X$55&gt;=$Z$4,X$8="C"),Datos!U17,0)</f>
        <v>0</v>
      </c>
      <c r="Y67" s="114">
        <f>IF(AND(Y$55&gt;=$Z$4,Y$8="C"),Datos!V17,0)</f>
        <v>0</v>
      </c>
      <c r="Z67" s="114">
        <f>IF(AND(Z$55&gt;=$Z$4,Z$8="C"),Datos!W17,0)</f>
        <v>0</v>
      </c>
    </row>
    <row r="68" spans="4:26" ht="15.75" customHeight="1" x14ac:dyDescent="0.2">
      <c r="D68" s="118"/>
      <c r="E68" s="118"/>
      <c r="F68" s="129" t="str">
        <f t="shared" si="12"/>
        <v>P9</v>
      </c>
      <c r="G68" s="130">
        <f>IF(AND(G$55&gt;=$Z$4,G$8="C"),Datos!D18,0)</f>
        <v>0</v>
      </c>
      <c r="H68" s="130">
        <f>IF(AND(H$55&gt;=$Z$4,H$8="C"),Datos!E18,0)</f>
        <v>0</v>
      </c>
      <c r="I68" s="130">
        <f>IF(AND(I$55&gt;=$Z$4,I$8="C"),Datos!F18,0)</f>
        <v>0</v>
      </c>
      <c r="J68" s="130">
        <f>IF(AND(J$55&gt;=$Z$4,J$8="C"),Datos!G18,0)</f>
        <v>0</v>
      </c>
      <c r="K68" s="130">
        <f>IF(AND(K$55&gt;=$Z$4,K$8="C"),Datos!H18,0)</f>
        <v>0</v>
      </c>
      <c r="L68" s="130">
        <f>IF(AND(L$55&gt;=$Z$4,L$8="C"),Datos!I18,0)</f>
        <v>0</v>
      </c>
      <c r="M68" s="130">
        <f>IF(AND(M$55&gt;=$Z$4,M$8="C"),Datos!J18,0)</f>
        <v>0</v>
      </c>
      <c r="N68" s="130">
        <f>IF(AND(N$55&gt;=$Z$4,N$8="C"),Datos!K18,0)</f>
        <v>0</v>
      </c>
      <c r="O68" s="130">
        <f>IF(AND(O$55&gt;=$Z$4,O$8="C"),Datos!L18,0)</f>
        <v>0</v>
      </c>
      <c r="P68" s="130">
        <f>IF(AND(P$55&gt;=$Z$4,P$8="C"),Datos!M18,0)</f>
        <v>0</v>
      </c>
      <c r="Q68" s="130">
        <f>IF(AND(Q$55&gt;=$Z$4,Q$8="C"),Datos!N18,0)</f>
        <v>0</v>
      </c>
      <c r="R68" s="130">
        <f>IF(AND(R$55&gt;=$Z$4,R$8="C"),Datos!O18,0)</f>
        <v>0</v>
      </c>
      <c r="S68" s="130">
        <f>IF(AND(S$55&gt;=$Z$4,S$8="C"),Datos!P18,0)</f>
        <v>0</v>
      </c>
      <c r="T68" s="130">
        <f>IF(AND(T$55&gt;=$Z$4,T$8="C"),Datos!Q18,0)</f>
        <v>0</v>
      </c>
      <c r="U68" s="130">
        <f>IF(AND(U$55&gt;=$Z$4,U$8="C"),Datos!R18,0)</f>
        <v>0</v>
      </c>
      <c r="V68" s="130">
        <f>IF(AND(V$55&gt;=$Z$4,V$8="C"),Datos!S18,0)</f>
        <v>0</v>
      </c>
      <c r="W68" s="130">
        <f>IF(AND(W$55&gt;=$Z$4,W$8="C"),Datos!T18,0)</f>
        <v>0</v>
      </c>
      <c r="X68" s="130">
        <f>IF(AND(X$55&gt;=$Z$4,X$8="C"),Datos!U18,0)</f>
        <v>0</v>
      </c>
      <c r="Y68" s="130">
        <f>IF(AND(Y$55&gt;=$Z$4,Y$8="C"),Datos!V18,0)</f>
        <v>0</v>
      </c>
      <c r="Z68" s="130">
        <f>IF(AND(Z$55&gt;=$Z$4,Z$8="C"),Datos!W18,0)</f>
        <v>0</v>
      </c>
    </row>
    <row r="69" spans="4:26" ht="15.75" customHeight="1" x14ac:dyDescent="0.2">
      <c r="D69" s="118"/>
      <c r="E69" s="118"/>
      <c r="F69" s="120" t="str">
        <f t="shared" si="12"/>
        <v>P10</v>
      </c>
      <c r="G69" s="114">
        <f>IF(AND(G$55&gt;=$Z$4,G$8="C"),Datos!D19,0)</f>
        <v>0</v>
      </c>
      <c r="H69" s="114">
        <f>IF(AND(H$55&gt;=$Z$4,H$8="C"),Datos!E19,0)</f>
        <v>0</v>
      </c>
      <c r="I69" s="114">
        <f>IF(AND(I$55&gt;=$Z$4,I$8="C"),Datos!F19,0)</f>
        <v>0</v>
      </c>
      <c r="J69" s="114">
        <f>IF(AND(J$55&gt;=$Z$4,J$8="C"),Datos!G19,0)</f>
        <v>0</v>
      </c>
      <c r="K69" s="114">
        <f>IF(AND(K$55&gt;=$Z$4,K$8="C"),Datos!H19,0)</f>
        <v>0</v>
      </c>
      <c r="L69" s="114">
        <f>IF(AND(L$55&gt;=$Z$4,L$8="C"),Datos!I19,0)</f>
        <v>0</v>
      </c>
      <c r="M69" s="114">
        <f>IF(AND(M$55&gt;=$Z$4,M$8="C"),Datos!J19,0)</f>
        <v>0</v>
      </c>
      <c r="N69" s="114">
        <f>IF(AND(N$55&gt;=$Z$4,N$8="C"),Datos!K19,0)</f>
        <v>0</v>
      </c>
      <c r="O69" s="114">
        <f>IF(AND(O$55&gt;=$Z$4,O$8="C"),Datos!L19,0)</f>
        <v>0</v>
      </c>
      <c r="P69" s="114">
        <f>IF(AND(P$55&gt;=$Z$4,P$8="C"),Datos!M19,0)</f>
        <v>0</v>
      </c>
      <c r="Q69" s="114">
        <f>IF(AND(Q$55&gt;=$Z$4,Q$8="C"),Datos!N19,0)</f>
        <v>0</v>
      </c>
      <c r="R69" s="114">
        <f>IF(AND(R$55&gt;=$Z$4,R$8="C"),Datos!O19,0)</f>
        <v>0</v>
      </c>
      <c r="S69" s="114">
        <f>IF(AND(S$55&gt;=$Z$4,S$8="C"),Datos!P19,0)</f>
        <v>0</v>
      </c>
      <c r="T69" s="114">
        <f>IF(AND(T$55&gt;=$Z$4,T$8="C"),Datos!Q19,0)</f>
        <v>0</v>
      </c>
      <c r="U69" s="114">
        <f>IF(AND(U$55&gt;=$Z$4,U$8="C"),Datos!R19,0)</f>
        <v>0</v>
      </c>
      <c r="V69" s="114">
        <f>IF(AND(V$55&gt;=$Z$4,V$8="C"),Datos!S19,0)</f>
        <v>0</v>
      </c>
      <c r="W69" s="114">
        <f>IF(AND(W$55&gt;=$Z$4,W$8="C"),Datos!T19,0)</f>
        <v>0</v>
      </c>
      <c r="X69" s="114">
        <f>IF(AND(X$55&gt;=$Z$4,X$8="C"),Datos!U19,0)</f>
        <v>0</v>
      </c>
      <c r="Y69" s="114">
        <f>IF(AND(Y$55&gt;=$Z$4,Y$8="C"),Datos!V19,0)</f>
        <v>0</v>
      </c>
      <c r="Z69" s="114">
        <f>IF(AND(Z$55&gt;=$Z$4,Z$8="C"),Datos!W19,0)</f>
        <v>0</v>
      </c>
    </row>
    <row r="70" spans="4:26" ht="15.75" customHeight="1" x14ac:dyDescent="0.2">
      <c r="D70" s="118"/>
      <c r="E70" s="118"/>
      <c r="F70" s="129" t="str">
        <f t="shared" si="12"/>
        <v>P11</v>
      </c>
      <c r="G70" s="130">
        <f>IF(AND(G$55&gt;=$Z$4,G$8="C"),Datos!D20,0)</f>
        <v>0</v>
      </c>
      <c r="H70" s="130">
        <f>IF(AND(H$55&gt;=$Z$4,H$8="C"),Datos!E20,0)</f>
        <v>1</v>
      </c>
      <c r="I70" s="130">
        <f>IF(AND(I$55&gt;=$Z$4,I$8="C"),Datos!F20,0)</f>
        <v>0</v>
      </c>
      <c r="J70" s="130">
        <f>IF(AND(J$55&gt;=$Z$4,J$8="C"),Datos!G20,0)</f>
        <v>0</v>
      </c>
      <c r="K70" s="130">
        <f>IF(AND(K$55&gt;=$Z$4,K$8="C"),Datos!H20,0)</f>
        <v>1</v>
      </c>
      <c r="L70" s="130">
        <f>IF(AND(L$55&gt;=$Z$4,L$8="C"),Datos!I20,0)</f>
        <v>0</v>
      </c>
      <c r="M70" s="130">
        <f>IF(AND(M$55&gt;=$Z$4,M$8="C"),Datos!J20,0)</f>
        <v>0</v>
      </c>
      <c r="N70" s="130">
        <f>IF(AND(N$55&gt;=$Z$4,N$8="C"),Datos!K20,0)</f>
        <v>0</v>
      </c>
      <c r="O70" s="130">
        <f>IF(AND(O$55&gt;=$Z$4,O$8="C"),Datos!L20,0)</f>
        <v>0</v>
      </c>
      <c r="P70" s="130">
        <f>IF(AND(P$55&gt;=$Z$4,P$8="C"),Datos!M20,0)</f>
        <v>0</v>
      </c>
      <c r="Q70" s="130">
        <f>IF(AND(Q$55&gt;=$Z$4,Q$8="C"),Datos!N20,0)</f>
        <v>0</v>
      </c>
      <c r="R70" s="130">
        <f>IF(AND(R$55&gt;=$Z$4,R$8="C"),Datos!O20,0)</f>
        <v>0</v>
      </c>
      <c r="S70" s="130">
        <f>IF(AND(S$55&gt;=$Z$4,S$8="C"),Datos!P20,0)</f>
        <v>0</v>
      </c>
      <c r="T70" s="130">
        <f>IF(AND(T$55&gt;=$Z$4,T$8="C"),Datos!Q20,0)</f>
        <v>0</v>
      </c>
      <c r="U70" s="130">
        <f>IF(AND(U$55&gt;=$Z$4,U$8="C"),Datos!R20,0)</f>
        <v>1</v>
      </c>
      <c r="V70" s="130">
        <f>IF(AND(V$55&gt;=$Z$4,V$8="C"),Datos!S20,0)</f>
        <v>0</v>
      </c>
      <c r="W70" s="130">
        <f>IF(AND(W$55&gt;=$Z$4,W$8="C"),Datos!T20,0)</f>
        <v>0</v>
      </c>
      <c r="X70" s="130">
        <f>IF(AND(X$55&gt;=$Z$4,X$8="C"),Datos!U20,0)</f>
        <v>0</v>
      </c>
      <c r="Y70" s="130">
        <f>IF(AND(Y$55&gt;=$Z$4,Y$8="C"),Datos!V20,0)</f>
        <v>0</v>
      </c>
      <c r="Z70" s="130">
        <f>IF(AND(Z$55&gt;=$Z$4,Z$8="C"),Datos!W20,0)</f>
        <v>0</v>
      </c>
    </row>
    <row r="71" spans="4:26" ht="15.75" customHeight="1" x14ac:dyDescent="0.2">
      <c r="D71" s="118"/>
      <c r="E71" s="118"/>
      <c r="F71" s="120" t="str">
        <f t="shared" si="12"/>
        <v>P12</v>
      </c>
      <c r="G71" s="114">
        <f>IF(AND(G$55&gt;=$Z$4,G$8="C"),Datos!D21,0)</f>
        <v>0</v>
      </c>
      <c r="H71" s="114">
        <f>IF(AND(H$55&gt;=$Z$4,H$8="C"),Datos!E21,0)</f>
        <v>1</v>
      </c>
      <c r="I71" s="114">
        <f>IF(AND(I$55&gt;=$Z$4,I$8="C"),Datos!F21,0)</f>
        <v>0</v>
      </c>
      <c r="J71" s="114">
        <f>IF(AND(J$55&gt;=$Z$4,J$8="C"),Datos!G21,0)</f>
        <v>0</v>
      </c>
      <c r="K71" s="114">
        <f>IF(AND(K$55&gt;=$Z$4,K$8="C"),Datos!H21,0)</f>
        <v>1</v>
      </c>
      <c r="L71" s="114">
        <f>IF(AND(L$55&gt;=$Z$4,L$8="C"),Datos!I21,0)</f>
        <v>0</v>
      </c>
      <c r="M71" s="114">
        <f>IF(AND(M$55&gt;=$Z$4,M$8="C"),Datos!J21,0)</f>
        <v>0</v>
      </c>
      <c r="N71" s="114">
        <f>IF(AND(N$55&gt;=$Z$4,N$8="C"),Datos!K21,0)</f>
        <v>0</v>
      </c>
      <c r="O71" s="114">
        <f>IF(AND(O$55&gt;=$Z$4,O$8="C"),Datos!L21,0)</f>
        <v>0</v>
      </c>
      <c r="P71" s="114">
        <f>IF(AND(P$55&gt;=$Z$4,P$8="C"),Datos!M21,0)</f>
        <v>0</v>
      </c>
      <c r="Q71" s="114">
        <f>IF(AND(Q$55&gt;=$Z$4,Q$8="C"),Datos!N21,0)</f>
        <v>0</v>
      </c>
      <c r="R71" s="114">
        <f>IF(AND(R$55&gt;=$Z$4,R$8="C"),Datos!O21,0)</f>
        <v>0</v>
      </c>
      <c r="S71" s="114">
        <f>IF(AND(S$55&gt;=$Z$4,S$8="C"),Datos!P21,0)</f>
        <v>0</v>
      </c>
      <c r="T71" s="114">
        <f>IF(AND(T$55&gt;=$Z$4,T$8="C"),Datos!Q21,0)</f>
        <v>0</v>
      </c>
      <c r="U71" s="114">
        <f>IF(AND(U$55&gt;=$Z$4,U$8="C"),Datos!R21,0)</f>
        <v>1</v>
      </c>
      <c r="V71" s="114">
        <f>IF(AND(V$55&gt;=$Z$4,V$8="C"),Datos!S21,0)</f>
        <v>0</v>
      </c>
      <c r="W71" s="114">
        <f>IF(AND(W$55&gt;=$Z$4,W$8="C"),Datos!T21,0)</f>
        <v>0</v>
      </c>
      <c r="X71" s="114">
        <f>IF(AND(X$55&gt;=$Z$4,X$8="C"),Datos!U21,0)</f>
        <v>0</v>
      </c>
      <c r="Y71" s="114">
        <f>IF(AND(Y$55&gt;=$Z$4,Y$8="C"),Datos!V21,0)</f>
        <v>0</v>
      </c>
      <c r="Z71" s="114">
        <f>IF(AND(Z$55&gt;=$Z$4,Z$8="C"),Datos!W21,0)</f>
        <v>0</v>
      </c>
    </row>
    <row r="72" spans="4:26" ht="15.75" customHeight="1" x14ac:dyDescent="0.2">
      <c r="D72" s="118"/>
      <c r="E72" s="118"/>
      <c r="F72" s="129" t="str">
        <f t="shared" si="12"/>
        <v>P13</v>
      </c>
      <c r="G72" s="130">
        <f>IF(AND(G$55&gt;=$Z$4,G$8="C"),Datos!D22,0)</f>
        <v>0</v>
      </c>
      <c r="H72" s="130">
        <f>IF(AND(H$55&gt;=$Z$4,H$8="C"),Datos!E22,0)</f>
        <v>0</v>
      </c>
      <c r="I72" s="130">
        <f>IF(AND(I$55&gt;=$Z$4,I$8="C"),Datos!F22,0)</f>
        <v>0</v>
      </c>
      <c r="J72" s="130">
        <f>IF(AND(J$55&gt;=$Z$4,J$8="C"),Datos!G22,0)</f>
        <v>0</v>
      </c>
      <c r="K72" s="130">
        <f>IF(AND(K$55&gt;=$Z$4,K$8="C"),Datos!H22,0)</f>
        <v>1</v>
      </c>
      <c r="L72" s="130">
        <f>IF(AND(L$55&gt;=$Z$4,L$8="C"),Datos!I22,0)</f>
        <v>0</v>
      </c>
      <c r="M72" s="130">
        <f>IF(AND(M$55&gt;=$Z$4,M$8="C"),Datos!J22,0)</f>
        <v>0</v>
      </c>
      <c r="N72" s="130">
        <f>IF(AND(N$55&gt;=$Z$4,N$8="C"),Datos!K22,0)</f>
        <v>0</v>
      </c>
      <c r="O72" s="130">
        <f>IF(AND(O$55&gt;=$Z$4,O$8="C"),Datos!L22,0)</f>
        <v>0</v>
      </c>
      <c r="P72" s="130">
        <f>IF(AND(P$55&gt;=$Z$4,P$8="C"),Datos!M22,0)</f>
        <v>0</v>
      </c>
      <c r="Q72" s="130">
        <f>IF(AND(Q$55&gt;=$Z$4,Q$8="C"),Datos!N22,0)</f>
        <v>0</v>
      </c>
      <c r="R72" s="130">
        <f>IF(AND(R$55&gt;=$Z$4,R$8="C"),Datos!O22,0)</f>
        <v>0</v>
      </c>
      <c r="S72" s="130">
        <f>IF(AND(S$55&gt;=$Z$4,S$8="C"),Datos!P22,0)</f>
        <v>0</v>
      </c>
      <c r="T72" s="130">
        <f>IF(AND(T$55&gt;=$Z$4,T$8="C"),Datos!Q22,0)</f>
        <v>0</v>
      </c>
      <c r="U72" s="130">
        <f>IF(AND(U$55&gt;=$Z$4,U$8="C"),Datos!R22,0)</f>
        <v>0</v>
      </c>
      <c r="V72" s="130">
        <f>IF(AND(V$55&gt;=$Z$4,V$8="C"),Datos!S22,0)</f>
        <v>0</v>
      </c>
      <c r="W72" s="130">
        <f>IF(AND(W$55&gt;=$Z$4,W$8="C"),Datos!T22,0)</f>
        <v>0</v>
      </c>
      <c r="X72" s="130">
        <f>IF(AND(X$55&gt;=$Z$4,X$8="C"),Datos!U22,0)</f>
        <v>0</v>
      </c>
      <c r="Y72" s="130">
        <f>IF(AND(Y$55&gt;=$Z$4,Y$8="C"),Datos!V22,0)</f>
        <v>0</v>
      </c>
      <c r="Z72" s="130">
        <f>IF(AND(Z$55&gt;=$Z$4,Z$8="C"),Datos!W22,0)</f>
        <v>0</v>
      </c>
    </row>
    <row r="73" spans="4:26" ht="15.75" customHeight="1" x14ac:dyDescent="0.2">
      <c r="D73" s="118"/>
      <c r="E73" s="118"/>
      <c r="F73" s="120" t="str">
        <f t="shared" si="12"/>
        <v>P14</v>
      </c>
      <c r="G73" s="114">
        <f>IF(AND(G$55&gt;=$Z$4,G$8="C"),Datos!D23,0)</f>
        <v>0</v>
      </c>
      <c r="H73" s="114">
        <f>IF(AND(H$55&gt;=$Z$4,H$8="C"),Datos!E23,0)</f>
        <v>0</v>
      </c>
      <c r="I73" s="114">
        <f>IF(AND(I$55&gt;=$Z$4,I$8="C"),Datos!F23,0)</f>
        <v>0</v>
      </c>
      <c r="J73" s="114">
        <f>IF(AND(J$55&gt;=$Z$4,J$8="C"),Datos!G23,0)</f>
        <v>0</v>
      </c>
      <c r="K73" s="114">
        <f>IF(AND(K$55&gt;=$Z$4,K$8="C"),Datos!H23,0)</f>
        <v>0</v>
      </c>
      <c r="L73" s="114">
        <f>IF(AND(L$55&gt;=$Z$4,L$8="C"),Datos!I23,0)</f>
        <v>0</v>
      </c>
      <c r="M73" s="114">
        <f>IF(AND(M$55&gt;=$Z$4,M$8="C"),Datos!J23,0)</f>
        <v>0</v>
      </c>
      <c r="N73" s="114">
        <f>IF(AND(N$55&gt;=$Z$4,N$8="C"),Datos!K23,0)</f>
        <v>0</v>
      </c>
      <c r="O73" s="114">
        <f>IF(AND(O$55&gt;=$Z$4,O$8="C"),Datos!L23,0)</f>
        <v>0</v>
      </c>
      <c r="P73" s="114">
        <f>IF(AND(P$55&gt;=$Z$4,P$8="C"),Datos!M23,0)</f>
        <v>0</v>
      </c>
      <c r="Q73" s="114">
        <f>IF(AND(Q$55&gt;=$Z$4,Q$8="C"),Datos!N23,0)</f>
        <v>0</v>
      </c>
      <c r="R73" s="114">
        <f>IF(AND(R$55&gt;=$Z$4,R$8="C"),Datos!O23,0)</f>
        <v>0</v>
      </c>
      <c r="S73" s="114">
        <f>IF(AND(S$55&gt;=$Z$4,S$8="C"),Datos!P23,0)</f>
        <v>0</v>
      </c>
      <c r="T73" s="114">
        <f>IF(AND(T$55&gt;=$Z$4,T$8="C"),Datos!Q23,0)</f>
        <v>0</v>
      </c>
      <c r="U73" s="114">
        <f>IF(AND(U$55&gt;=$Z$4,U$8="C"),Datos!R23,0)</f>
        <v>0</v>
      </c>
      <c r="V73" s="114">
        <f>IF(AND(V$55&gt;=$Z$4,V$8="C"),Datos!S23,0)</f>
        <v>0</v>
      </c>
      <c r="W73" s="114">
        <f>IF(AND(W$55&gt;=$Z$4,W$8="C"),Datos!T23,0)</f>
        <v>0</v>
      </c>
      <c r="X73" s="114">
        <f>IF(AND(X$55&gt;=$Z$4,X$8="C"),Datos!U23,0)</f>
        <v>0</v>
      </c>
      <c r="Y73" s="114">
        <f>IF(AND(Y$55&gt;=$Z$4,Y$8="C"),Datos!V23,0)</f>
        <v>0</v>
      </c>
      <c r="Z73" s="114">
        <f>IF(AND(Z$55&gt;=$Z$4,Z$8="C"),Datos!W23,0)</f>
        <v>0</v>
      </c>
    </row>
    <row r="74" spans="4:26" ht="15.75" customHeight="1" x14ac:dyDescent="0.2">
      <c r="D74" s="118"/>
      <c r="E74" s="118"/>
      <c r="F74" s="129" t="str">
        <f t="shared" si="12"/>
        <v>P15</v>
      </c>
      <c r="G74" s="130">
        <f>IF(AND(G$55&gt;=$Z$4,G$8="C"),Datos!D24,0)</f>
        <v>0</v>
      </c>
      <c r="H74" s="130">
        <f>IF(AND(H$55&gt;=$Z$4,H$8="C"),Datos!E24,0)</f>
        <v>0</v>
      </c>
      <c r="I74" s="130">
        <f>IF(AND(I$55&gt;=$Z$4,I$8="C"),Datos!F24,0)</f>
        <v>0</v>
      </c>
      <c r="J74" s="130">
        <f>IF(AND(J$55&gt;=$Z$4,J$8="C"),Datos!G24,0)</f>
        <v>0</v>
      </c>
      <c r="K74" s="130">
        <f>IF(AND(K$55&gt;=$Z$4,K$8="C"),Datos!H24,0)</f>
        <v>0</v>
      </c>
      <c r="L74" s="130">
        <f>IF(AND(L$55&gt;=$Z$4,L$8="C"),Datos!I24,0)</f>
        <v>0</v>
      </c>
      <c r="M74" s="130">
        <f>IF(AND(M$55&gt;=$Z$4,M$8="C"),Datos!J24,0)</f>
        <v>0</v>
      </c>
      <c r="N74" s="130">
        <f>IF(AND(N$55&gt;=$Z$4,N$8="C"),Datos!K24,0)</f>
        <v>0</v>
      </c>
      <c r="O74" s="130">
        <f>IF(AND(O$55&gt;=$Z$4,O$8="C"),Datos!L24,0)</f>
        <v>0</v>
      </c>
      <c r="P74" s="130">
        <f>IF(AND(P$55&gt;=$Z$4,P$8="C"),Datos!M24,0)</f>
        <v>0</v>
      </c>
      <c r="Q74" s="130">
        <f>IF(AND(Q$55&gt;=$Z$4,Q$8="C"),Datos!N24,0)</f>
        <v>0</v>
      </c>
      <c r="R74" s="130">
        <f>IF(AND(R$55&gt;=$Z$4,R$8="C"),Datos!O24,0)</f>
        <v>0</v>
      </c>
      <c r="S74" s="130">
        <f>IF(AND(S$55&gt;=$Z$4,S$8="C"),Datos!P24,0)</f>
        <v>0</v>
      </c>
      <c r="T74" s="130">
        <f>IF(AND(T$55&gt;=$Z$4,T$8="C"),Datos!Q24,0)</f>
        <v>0</v>
      </c>
      <c r="U74" s="130">
        <f>IF(AND(U$55&gt;=$Z$4,U$8="C"),Datos!R24,0)</f>
        <v>0</v>
      </c>
      <c r="V74" s="130">
        <f>IF(AND(V$55&gt;=$Z$4,V$8="C"),Datos!S24,0)</f>
        <v>0</v>
      </c>
      <c r="W74" s="130">
        <f>IF(AND(W$55&gt;=$Z$4,W$8="C"),Datos!T24,0)</f>
        <v>0</v>
      </c>
      <c r="X74" s="130">
        <f>IF(AND(X$55&gt;=$Z$4,X$8="C"),Datos!U24,0)</f>
        <v>0</v>
      </c>
      <c r="Y74" s="130">
        <f>IF(AND(Y$55&gt;=$Z$4,Y$8="C"),Datos!V24,0)</f>
        <v>0</v>
      </c>
      <c r="Z74" s="130">
        <f>IF(AND(Z$55&gt;=$Z$4,Z$8="C"),Datos!W24,0)</f>
        <v>0</v>
      </c>
    </row>
    <row r="75" spans="4:26" ht="15.75" customHeight="1" x14ac:dyDescent="0.2">
      <c r="D75" s="118"/>
      <c r="E75" s="118"/>
      <c r="F75" s="120" t="str">
        <f t="shared" si="12"/>
        <v>P16</v>
      </c>
      <c r="G75" s="114">
        <f>IF(AND(G$55&gt;=$Z$4,G$8="C"),Datos!D25,0)</f>
        <v>0</v>
      </c>
      <c r="H75" s="114">
        <f>IF(AND(H$55&gt;=$Z$4,H$8="C"),Datos!E25,0)</f>
        <v>0</v>
      </c>
      <c r="I75" s="114">
        <f>IF(AND(I$55&gt;=$Z$4,I$8="C"),Datos!F25,0)</f>
        <v>0</v>
      </c>
      <c r="J75" s="114">
        <f>IF(AND(J$55&gt;=$Z$4,J$8="C"),Datos!G25,0)</f>
        <v>0</v>
      </c>
      <c r="K75" s="114">
        <f>IF(AND(K$55&gt;=$Z$4,K$8="C"),Datos!H25,0)</f>
        <v>0</v>
      </c>
      <c r="L75" s="114">
        <f>IF(AND(L$55&gt;=$Z$4,L$8="C"),Datos!I25,0)</f>
        <v>0</v>
      </c>
      <c r="M75" s="114">
        <f>IF(AND(M$55&gt;=$Z$4,M$8="C"),Datos!J25,0)</f>
        <v>0</v>
      </c>
      <c r="N75" s="114">
        <f>IF(AND(N$55&gt;=$Z$4,N$8="C"),Datos!K25,0)</f>
        <v>0</v>
      </c>
      <c r="O75" s="114">
        <f>IF(AND(O$55&gt;=$Z$4,O$8="C"),Datos!L25,0)</f>
        <v>0</v>
      </c>
      <c r="P75" s="114">
        <f>IF(AND(P$55&gt;=$Z$4,P$8="C"),Datos!M25,0)</f>
        <v>0</v>
      </c>
      <c r="Q75" s="114">
        <f>IF(AND(Q$55&gt;=$Z$4,Q$8="C"),Datos!N25,0)</f>
        <v>0</v>
      </c>
      <c r="R75" s="114">
        <f>IF(AND(R$55&gt;=$Z$4,R$8="C"),Datos!O25,0)</f>
        <v>0</v>
      </c>
      <c r="S75" s="114">
        <f>IF(AND(S$55&gt;=$Z$4,S$8="C"),Datos!P25,0)</f>
        <v>0</v>
      </c>
      <c r="T75" s="114">
        <f>IF(AND(T$55&gt;=$Z$4,T$8="C"),Datos!Q25,0)</f>
        <v>0</v>
      </c>
      <c r="U75" s="114">
        <f>IF(AND(U$55&gt;=$Z$4,U$8="C"),Datos!R25,0)</f>
        <v>0</v>
      </c>
      <c r="V75" s="114">
        <f>IF(AND(V$55&gt;=$Z$4,V$8="C"),Datos!S25,0)</f>
        <v>0</v>
      </c>
      <c r="W75" s="114">
        <f>IF(AND(W$55&gt;=$Z$4,W$8="C"),Datos!T25,0)</f>
        <v>0</v>
      </c>
      <c r="X75" s="114">
        <f>IF(AND(X$55&gt;=$Z$4,X$8="C"),Datos!U25,0)</f>
        <v>0</v>
      </c>
      <c r="Y75" s="114">
        <f>IF(AND(Y$55&gt;=$Z$4,Y$8="C"),Datos!V25,0)</f>
        <v>0</v>
      </c>
      <c r="Z75" s="114">
        <f>IF(AND(Z$55&gt;=$Z$4,Z$8="C"),Datos!W25,0)</f>
        <v>0</v>
      </c>
    </row>
    <row r="76" spans="4:26" ht="15.75" customHeight="1" x14ac:dyDescent="0.2">
      <c r="D76" s="118"/>
      <c r="E76" s="118"/>
      <c r="F76" s="129" t="str">
        <f t="shared" si="12"/>
        <v>P17</v>
      </c>
      <c r="G76" s="130">
        <f>IF(AND(G$55&gt;=$Z$4,G$8="C"),Datos!D26,0)</f>
        <v>0</v>
      </c>
      <c r="H76" s="130">
        <f>IF(AND(H$55&gt;=$Z$4,H$8="C"),Datos!E26,0)</f>
        <v>0</v>
      </c>
      <c r="I76" s="130">
        <f>IF(AND(I$55&gt;=$Z$4,I$8="C"),Datos!F26,0)</f>
        <v>0</v>
      </c>
      <c r="J76" s="130">
        <f>IF(AND(J$55&gt;=$Z$4,J$8="C"),Datos!G26,0)</f>
        <v>0</v>
      </c>
      <c r="K76" s="130">
        <f>IF(AND(K$55&gt;=$Z$4,K$8="C"),Datos!H26,0)</f>
        <v>0</v>
      </c>
      <c r="L76" s="130">
        <f>IF(AND(L$55&gt;=$Z$4,L$8="C"),Datos!I26,0)</f>
        <v>0</v>
      </c>
      <c r="M76" s="130">
        <f>IF(AND(M$55&gt;=$Z$4,M$8="C"),Datos!J26,0)</f>
        <v>0</v>
      </c>
      <c r="N76" s="130">
        <f>IF(AND(N$55&gt;=$Z$4,N$8="C"),Datos!K26,0)</f>
        <v>0</v>
      </c>
      <c r="O76" s="130">
        <f>IF(AND(O$55&gt;=$Z$4,O$8="C"),Datos!L26,0)</f>
        <v>0</v>
      </c>
      <c r="P76" s="130">
        <f>IF(AND(P$55&gt;=$Z$4,P$8="C"),Datos!M26,0)</f>
        <v>0</v>
      </c>
      <c r="Q76" s="130">
        <f>IF(AND(Q$55&gt;=$Z$4,Q$8="C"),Datos!N26,0)</f>
        <v>0</v>
      </c>
      <c r="R76" s="130">
        <f>IF(AND(R$55&gt;=$Z$4,R$8="C"),Datos!O26,0)</f>
        <v>0</v>
      </c>
      <c r="S76" s="130">
        <f>IF(AND(S$55&gt;=$Z$4,S$8="C"),Datos!P26,0)</f>
        <v>0</v>
      </c>
      <c r="T76" s="130">
        <f>IF(AND(T$55&gt;=$Z$4,T$8="C"),Datos!Q26,0)</f>
        <v>0</v>
      </c>
      <c r="U76" s="130">
        <f>IF(AND(U$55&gt;=$Z$4,U$8="C"),Datos!R26,0)</f>
        <v>0</v>
      </c>
      <c r="V76" s="130">
        <f>IF(AND(V$55&gt;=$Z$4,V$8="C"),Datos!S26,0)</f>
        <v>0</v>
      </c>
      <c r="W76" s="130">
        <f>IF(AND(W$55&gt;=$Z$4,W$8="C"),Datos!T26,0)</f>
        <v>0</v>
      </c>
      <c r="X76" s="130">
        <f>IF(AND(X$55&gt;=$Z$4,X$8="C"),Datos!U26,0)</f>
        <v>0</v>
      </c>
      <c r="Y76" s="130">
        <f>IF(AND(Y$55&gt;=$Z$4,Y$8="C"),Datos!V26,0)</f>
        <v>0</v>
      </c>
      <c r="Z76" s="130">
        <f>IF(AND(Z$55&gt;=$Z$4,Z$8="C"),Datos!W26,0)</f>
        <v>0</v>
      </c>
    </row>
    <row r="77" spans="4:26" ht="15.75" customHeight="1" x14ac:dyDescent="0.2">
      <c r="D77" s="118"/>
      <c r="E77" s="118"/>
      <c r="F77" s="120" t="str">
        <f t="shared" si="12"/>
        <v>P18</v>
      </c>
      <c r="G77" s="114">
        <f>IF(AND(G$55&gt;=$Z$4,G$8="C"),Datos!D27,0)</f>
        <v>0</v>
      </c>
      <c r="H77" s="114">
        <f>IF(AND(H$55&gt;=$Z$4,H$8="C"),Datos!E27,0)</f>
        <v>0</v>
      </c>
      <c r="I77" s="114">
        <f>IF(AND(I$55&gt;=$Z$4,I$8="C"),Datos!F27,0)</f>
        <v>0</v>
      </c>
      <c r="J77" s="114">
        <f>IF(AND(J$55&gt;=$Z$4,J$8="C"),Datos!G27,0)</f>
        <v>0</v>
      </c>
      <c r="K77" s="114">
        <f>IF(AND(K$55&gt;=$Z$4,K$8="C"),Datos!H27,0)</f>
        <v>0</v>
      </c>
      <c r="L77" s="114">
        <f>IF(AND(L$55&gt;=$Z$4,L$8="C"),Datos!I27,0)</f>
        <v>0</v>
      </c>
      <c r="M77" s="114">
        <f>IF(AND(M$55&gt;=$Z$4,M$8="C"),Datos!J27,0)</f>
        <v>0</v>
      </c>
      <c r="N77" s="114">
        <f>IF(AND(N$55&gt;=$Z$4,N$8="C"),Datos!K27,0)</f>
        <v>0</v>
      </c>
      <c r="O77" s="114">
        <f>IF(AND(O$55&gt;=$Z$4,O$8="C"),Datos!L27,0)</f>
        <v>0</v>
      </c>
      <c r="P77" s="114">
        <f>IF(AND(P$55&gt;=$Z$4,P$8="C"),Datos!M27,0)</f>
        <v>0</v>
      </c>
      <c r="Q77" s="114">
        <f>IF(AND(Q$55&gt;=$Z$4,Q$8="C"),Datos!N27,0)</f>
        <v>0</v>
      </c>
      <c r="R77" s="114">
        <f>IF(AND(R$55&gt;=$Z$4,R$8="C"),Datos!O27,0)</f>
        <v>0</v>
      </c>
      <c r="S77" s="114">
        <f>IF(AND(S$55&gt;=$Z$4,S$8="C"),Datos!P27,0)</f>
        <v>0</v>
      </c>
      <c r="T77" s="114">
        <f>IF(AND(T$55&gt;=$Z$4,T$8="C"),Datos!Q27,0)</f>
        <v>0</v>
      </c>
      <c r="U77" s="114">
        <f>IF(AND(U$55&gt;=$Z$4,U$8="C"),Datos!R27,0)</f>
        <v>0</v>
      </c>
      <c r="V77" s="114">
        <f>IF(AND(V$55&gt;=$Z$4,V$8="C"),Datos!S27,0)</f>
        <v>0</v>
      </c>
      <c r="W77" s="114">
        <f>IF(AND(W$55&gt;=$Z$4,W$8="C"),Datos!T27,0)</f>
        <v>0</v>
      </c>
      <c r="X77" s="114">
        <f>IF(AND(X$55&gt;=$Z$4,X$8="C"),Datos!U27,0)</f>
        <v>0</v>
      </c>
      <c r="Y77" s="114">
        <f>IF(AND(Y$55&gt;=$Z$4,Y$8="C"),Datos!V27,0)</f>
        <v>0</v>
      </c>
      <c r="Z77" s="114">
        <f>IF(AND(Z$55&gt;=$Z$4,Z$8="C"),Datos!W27,0)</f>
        <v>0</v>
      </c>
    </row>
    <row r="78" spans="4:26" ht="15.75" customHeight="1" x14ac:dyDescent="0.2">
      <c r="D78" s="118"/>
      <c r="E78" s="118"/>
      <c r="F78" s="129" t="str">
        <f t="shared" si="12"/>
        <v>P19</v>
      </c>
      <c r="G78" s="130">
        <f>IF(AND(G$55&gt;=$Z$4,G$8="C"),Datos!D28,0)</f>
        <v>0</v>
      </c>
      <c r="H78" s="130">
        <f>IF(AND(H$55&gt;=$Z$4,H$8="C"),Datos!E28,0)</f>
        <v>0</v>
      </c>
      <c r="I78" s="130">
        <f>IF(AND(I$55&gt;=$Z$4,I$8="C"),Datos!F28,0)</f>
        <v>0</v>
      </c>
      <c r="J78" s="130">
        <f>IF(AND(J$55&gt;=$Z$4,J$8="C"),Datos!G28,0)</f>
        <v>0</v>
      </c>
      <c r="K78" s="130">
        <f>IF(AND(K$55&gt;=$Z$4,K$8="C"),Datos!H28,0)</f>
        <v>0</v>
      </c>
      <c r="L78" s="130">
        <f>IF(AND(L$55&gt;=$Z$4,L$8="C"),Datos!I28,0)</f>
        <v>0</v>
      </c>
      <c r="M78" s="130">
        <f>IF(AND(M$55&gt;=$Z$4,M$8="C"),Datos!J28,0)</f>
        <v>0</v>
      </c>
      <c r="N78" s="130">
        <f>IF(AND(N$55&gt;=$Z$4,N$8="C"),Datos!K28,0)</f>
        <v>0</v>
      </c>
      <c r="O78" s="130">
        <f>IF(AND(O$55&gt;=$Z$4,O$8="C"),Datos!L28,0)</f>
        <v>0</v>
      </c>
      <c r="P78" s="130">
        <f>IF(AND(P$55&gt;=$Z$4,P$8="C"),Datos!M28,0)</f>
        <v>0</v>
      </c>
      <c r="Q78" s="130">
        <f>IF(AND(Q$55&gt;=$Z$4,Q$8="C"),Datos!N28,0)</f>
        <v>0</v>
      </c>
      <c r="R78" s="130">
        <f>IF(AND(R$55&gt;=$Z$4,R$8="C"),Datos!O28,0)</f>
        <v>0</v>
      </c>
      <c r="S78" s="130">
        <f>IF(AND(S$55&gt;=$Z$4,S$8="C"),Datos!P28,0)</f>
        <v>0</v>
      </c>
      <c r="T78" s="130">
        <f>IF(AND(T$55&gt;=$Z$4,T$8="C"),Datos!Q28,0)</f>
        <v>0</v>
      </c>
      <c r="U78" s="130">
        <f>IF(AND(U$55&gt;=$Z$4,U$8="C"),Datos!R28,0)</f>
        <v>0</v>
      </c>
      <c r="V78" s="130">
        <f>IF(AND(V$55&gt;=$Z$4,V$8="C"),Datos!S28,0)</f>
        <v>0</v>
      </c>
      <c r="W78" s="130">
        <f>IF(AND(W$55&gt;=$Z$4,W$8="C"),Datos!T28,0)</f>
        <v>0</v>
      </c>
      <c r="X78" s="130">
        <f>IF(AND(X$55&gt;=$Z$4,X$8="C"),Datos!U28,0)</f>
        <v>0</v>
      </c>
      <c r="Y78" s="130">
        <f>IF(AND(Y$55&gt;=$Z$4,Y$8="C"),Datos!V28,0)</f>
        <v>0</v>
      </c>
      <c r="Z78" s="130">
        <f>IF(AND(Z$55&gt;=$Z$4,Z$8="C"),Datos!W28,0)</f>
        <v>0</v>
      </c>
    </row>
    <row r="79" spans="4:26" ht="15.75" customHeight="1" x14ac:dyDescent="0.2">
      <c r="D79" s="118"/>
      <c r="E79" s="118"/>
      <c r="F79" s="120" t="str">
        <f t="shared" si="12"/>
        <v>P20</v>
      </c>
      <c r="G79" s="114">
        <f>IF(AND(G$55&gt;=$Z$4,G$8="C"),Datos!D29,0)</f>
        <v>0</v>
      </c>
      <c r="H79" s="114">
        <f>IF(AND(H$55&gt;=$Z$4,H$8="C"),Datos!E29,0)</f>
        <v>0</v>
      </c>
      <c r="I79" s="114">
        <f>IF(AND(I$55&gt;=$Z$4,I$8="C"),Datos!F29,0)</f>
        <v>0</v>
      </c>
      <c r="J79" s="114">
        <f>IF(AND(J$55&gt;=$Z$4,J$8="C"),Datos!G29,0)</f>
        <v>0</v>
      </c>
      <c r="K79" s="114">
        <f>IF(AND(K$55&gt;=$Z$4,K$8="C"),Datos!H29,0)</f>
        <v>0</v>
      </c>
      <c r="L79" s="114">
        <f>IF(AND(L$55&gt;=$Z$4,L$8="C"),Datos!I29,0)</f>
        <v>0</v>
      </c>
      <c r="M79" s="114">
        <f>IF(AND(M$55&gt;=$Z$4,M$8="C"),Datos!J29,0)</f>
        <v>0</v>
      </c>
      <c r="N79" s="114">
        <f>IF(AND(N$55&gt;=$Z$4,N$8="C"),Datos!K29,0)</f>
        <v>0</v>
      </c>
      <c r="O79" s="114">
        <f>IF(AND(O$55&gt;=$Z$4,O$8="C"),Datos!L29,0)</f>
        <v>0</v>
      </c>
      <c r="P79" s="114">
        <f>IF(AND(P$55&gt;=$Z$4,P$8="C"),Datos!M29,0)</f>
        <v>0</v>
      </c>
      <c r="Q79" s="114">
        <f>IF(AND(Q$55&gt;=$Z$4,Q$8="C"),Datos!N29,0)</f>
        <v>0</v>
      </c>
      <c r="R79" s="114">
        <f>IF(AND(R$55&gt;=$Z$4,R$8="C"),Datos!O29,0)</f>
        <v>0</v>
      </c>
      <c r="S79" s="114">
        <f>IF(AND(S$55&gt;=$Z$4,S$8="C"),Datos!P29,0)</f>
        <v>0</v>
      </c>
      <c r="T79" s="114">
        <f>IF(AND(T$55&gt;=$Z$4,T$8="C"),Datos!Q29,0)</f>
        <v>0</v>
      </c>
      <c r="U79" s="114">
        <f>IF(AND(U$55&gt;=$Z$4,U$8="C"),Datos!R29,0)</f>
        <v>0</v>
      </c>
      <c r="V79" s="114">
        <f>IF(AND(V$55&gt;=$Z$4,V$8="C"),Datos!S29,0)</f>
        <v>0</v>
      </c>
      <c r="W79" s="114">
        <f>IF(AND(W$55&gt;=$Z$4,W$8="C"),Datos!T29,0)</f>
        <v>0</v>
      </c>
      <c r="X79" s="114">
        <f>IF(AND(X$55&gt;=$Z$4,X$8="C"),Datos!U29,0)</f>
        <v>0</v>
      </c>
      <c r="Y79" s="114">
        <f>IF(AND(Y$55&gt;=$Z$4,Y$8="C"),Datos!V29,0)</f>
        <v>0</v>
      </c>
      <c r="Z79" s="114">
        <f>IF(AND(Z$55&gt;=$Z$4,Z$8="C"),Datos!W29,0)</f>
        <v>0</v>
      </c>
    </row>
  </sheetData>
  <sheetProtection algorithmName="SHA-512" hashValue="mncDByziEfyDEsyQJil0yLIHbKtwcZPszhj5LeONZPPht+z7MwLkevf5z2k9DygshC/3XkJ/RbmCe1G0J5IpmQ==" saltValue="xOMbnrzDUkI/9pbeLqix2A==" spinCount="100000" sheet="1" objects="1" scenarios="1" formatCells="0" selectLockedCells="1"/>
  <mergeCells count="2">
    <mergeCell ref="C11:D12"/>
    <mergeCell ref="C35:D37"/>
  </mergeCells>
  <phoneticPr fontId="0" type="noConversion"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2:AA79"/>
  <sheetViews>
    <sheetView showGridLines="0" showRowColHeaders="0" showZeros="0" zoomScale="125" zoomScaleNormal="125" zoomScalePageLayoutView="125" workbookViewId="0">
      <selection activeCell="I4" sqref="I4"/>
    </sheetView>
  </sheetViews>
  <sheetFormatPr baseColWidth="10" defaultColWidth="11.5" defaultRowHeight="15" x14ac:dyDescent="0.2"/>
  <cols>
    <col min="1" max="1" width="2.6640625" customWidth="1"/>
    <col min="2" max="2" width="4.6640625" customWidth="1"/>
    <col min="3" max="3" width="20.6640625" customWidth="1"/>
    <col min="4" max="6" width="5.6640625" customWidth="1"/>
    <col min="7" max="26" width="4.33203125" customWidth="1"/>
    <col min="27" max="27" width="8.6640625" customWidth="1"/>
  </cols>
  <sheetData>
    <row r="2" spans="2:27" ht="24" x14ac:dyDescent="0.3">
      <c r="C2" s="16" t="s">
        <v>27</v>
      </c>
      <c r="Q2" s="17" t="s">
        <v>29</v>
      </c>
    </row>
    <row r="4" spans="2:27" ht="19" x14ac:dyDescent="0.2">
      <c r="E4" s="22"/>
      <c r="F4" s="22"/>
      <c r="H4" s="24" t="s">
        <v>51</v>
      </c>
      <c r="I4" s="131">
        <v>2</v>
      </c>
      <c r="Y4" s="24" t="s">
        <v>52</v>
      </c>
      <c r="Z4" s="131">
        <v>2</v>
      </c>
    </row>
    <row r="5" spans="2:27" ht="24.75" customHeight="1" x14ac:dyDescent="0.2">
      <c r="H5" s="45" t="str">
        <f>"(Máximo de coincidencias posible = "&amp;MAX(G7:Z7)&amp;")"</f>
        <v>(Máximo de coincidencias posible = 3)</v>
      </c>
      <c r="Y5" s="45" t="str">
        <f>"(Máximo de coincidencias posible = "&amp;MAX(G34:Z34)&amp;")"</f>
        <v>(Máximo de coincidencias posible = 2)</v>
      </c>
    </row>
    <row r="6" spans="2:27" x14ac:dyDescent="0.2">
      <c r="F6" s="21" t="s">
        <v>20</v>
      </c>
      <c r="G6" s="10">
        <f>Datos!D9</f>
        <v>1</v>
      </c>
      <c r="H6" s="10">
        <f>Datos!E9</f>
        <v>2</v>
      </c>
      <c r="I6" s="10">
        <f>Datos!F9</f>
        <v>3</v>
      </c>
      <c r="J6" s="10">
        <f>Datos!G9</f>
        <v>4</v>
      </c>
      <c r="K6" s="10">
        <f>Datos!H9</f>
        <v>5</v>
      </c>
      <c r="L6" s="10">
        <f>Datos!I9</f>
        <v>6</v>
      </c>
      <c r="M6" s="10">
        <f>Datos!J9</f>
        <v>7</v>
      </c>
      <c r="N6" s="10">
        <f>Datos!K9</f>
        <v>8</v>
      </c>
      <c r="O6" s="10">
        <f>Datos!L9</f>
        <v>9</v>
      </c>
      <c r="P6" s="10">
        <f>Datos!M9</f>
        <v>10</v>
      </c>
      <c r="Q6" s="10">
        <f>Datos!N9</f>
        <v>11</v>
      </c>
      <c r="R6" s="10">
        <f>Datos!O9</f>
        <v>12</v>
      </c>
      <c r="S6" s="10">
        <f>Datos!P9</f>
        <v>13</v>
      </c>
      <c r="T6" s="10">
        <f>Datos!Q9</f>
        <v>14</v>
      </c>
      <c r="U6" s="10">
        <f>Datos!R9</f>
        <v>15</v>
      </c>
      <c r="V6" s="10">
        <f>Datos!S9</f>
        <v>16</v>
      </c>
      <c r="W6" s="10">
        <f>Datos!T9</f>
        <v>17</v>
      </c>
      <c r="X6" s="10">
        <f>Datos!U9</f>
        <v>18</v>
      </c>
      <c r="Y6" s="10">
        <f>Datos!V9</f>
        <v>19</v>
      </c>
      <c r="Z6" s="10">
        <f>Datos!W9</f>
        <v>20</v>
      </c>
    </row>
    <row r="7" spans="2:27" x14ac:dyDescent="0.2">
      <c r="F7" s="12" t="s">
        <v>40</v>
      </c>
      <c r="G7" s="10" t="str">
        <f>IF(AND(ISERROR(MATCH(G6,'Familia 2'!$G$9:$Z$9,0)),ISNUMBER('Familia 2'!G7)),MAX(Datos!D35:D54),"FA")</f>
        <v>FA</v>
      </c>
      <c r="H7" s="10" t="str">
        <f>IF(AND(ISERROR(MATCH(H6,'Familia 2'!$G$9:$Z$9,0)),ISNUMBER('Familia 2'!H7)),MAX(Datos!E35:E54),"FA")</f>
        <v>FA</v>
      </c>
      <c r="I7" s="10">
        <f>IF(AND(ISERROR(MATCH(I6,'Familia 2'!$G$9:$Z$9,0)),ISNUMBER('Familia 2'!I7)),MAX(Datos!F35:F54),"FA")</f>
        <v>2</v>
      </c>
      <c r="J7" s="10" t="str">
        <f>IF(AND(ISERROR(MATCH(J6,'Familia 2'!$G$9:$Z$9,0)),ISNUMBER('Familia 2'!J7)),MAX(Datos!G35:G54),"FA")</f>
        <v>FA</v>
      </c>
      <c r="K7" s="10" t="str">
        <f>IF(AND(ISERROR(MATCH(K6,'Familia 2'!$G$9:$Z$9,0)),ISNUMBER('Familia 2'!K7)),MAX(Datos!H35:H54),"FA")</f>
        <v>FA</v>
      </c>
      <c r="L7" s="10" t="str">
        <f>IF(AND(ISERROR(MATCH(L6,'Familia 2'!$G$9:$Z$9,0)),ISNUMBER('Familia 2'!L7)),MAX(Datos!I35:I54),"FA")</f>
        <v>FA</v>
      </c>
      <c r="M7" s="10">
        <f>IF(AND(ISERROR(MATCH(M6,'Familia 2'!$G$9:$Z$9,0)),ISNUMBER('Familia 2'!M7)),MAX(Datos!J35:J54),"FA")</f>
        <v>2</v>
      </c>
      <c r="N7" s="10">
        <f>IF(AND(ISERROR(MATCH(N6,'Familia 2'!$G$9:$Z$9,0)),ISNUMBER('Familia 2'!N7)),MAX(Datos!K35:K54),"FA")</f>
        <v>3</v>
      </c>
      <c r="O7" s="10">
        <f>IF(AND(ISERROR(MATCH(O6,'Familia 2'!$G$9:$Z$9,0)),ISNUMBER('Familia 2'!O7)),MAX(Datos!L35:L54),"FA")</f>
        <v>2</v>
      </c>
      <c r="P7" s="10" t="str">
        <f>IF(AND(ISERROR(MATCH(P6,'Familia 2'!$G$9:$Z$9,0)),ISNUMBER('Familia 2'!P7)),MAX(Datos!M35:M54),"FA")</f>
        <v>FA</v>
      </c>
      <c r="Q7" s="10">
        <f>IF(AND(ISERROR(MATCH(Q6,'Familia 2'!$G$9:$Z$9,0)),ISNUMBER('Familia 2'!Q7)),MAX(Datos!N35:N54),"FA")</f>
        <v>2</v>
      </c>
      <c r="R7" s="10">
        <f>IF(AND(ISERROR(MATCH(R6,'Familia 2'!$G$9:$Z$9,0)),ISNUMBER('Familia 2'!R7)),MAX(Datos!O35:O54),"FA")</f>
        <v>3</v>
      </c>
      <c r="S7" s="10">
        <f>IF(AND(ISERROR(MATCH(S6,'Familia 2'!$G$9:$Z$9,0)),ISNUMBER('Familia 2'!S7)),MAX(Datos!P35:P54),"FA")</f>
        <v>1</v>
      </c>
      <c r="T7" s="10">
        <f>IF(AND(ISERROR(MATCH(T6,'Familia 2'!$G$9:$Z$9,0)),ISNUMBER('Familia 2'!T7)),MAX(Datos!Q35:Q54),"FA")</f>
        <v>2</v>
      </c>
      <c r="U7" s="10" t="str">
        <f>IF(AND(ISERROR(MATCH(U6,'Familia 2'!$G$9:$Z$9,0)),ISNUMBER('Familia 2'!U7)),MAX(Datos!R35:R54),"FA")</f>
        <v>FA</v>
      </c>
      <c r="V7" s="10">
        <f>IF(AND(ISERROR(MATCH(V6,'Familia 2'!$G$9:$Z$9,0)),ISNUMBER('Familia 2'!V7)),MAX(Datos!S35:S54),"FA")</f>
        <v>0</v>
      </c>
      <c r="W7" s="10">
        <f>IF(AND(ISERROR(MATCH(W6,'Familia 2'!$G$9:$Z$9,0)),ISNUMBER('Familia 2'!W7)),MAX(Datos!T35:T54),"FA")</f>
        <v>0</v>
      </c>
      <c r="X7" s="10">
        <f>IF(AND(ISERROR(MATCH(X6,'Familia 2'!$G$9:$Z$9,0)),ISNUMBER('Familia 2'!X7)),MAX(Datos!U35:U54),"FA")</f>
        <v>0</v>
      </c>
      <c r="Y7" s="10">
        <f>IF(AND(ISERROR(MATCH(Y6,'Familia 2'!$G$9:$Z$9,0)),ISNUMBER('Familia 2'!Y7)),MAX(Datos!V35:V54),"FA")</f>
        <v>0</v>
      </c>
      <c r="Z7" s="10">
        <f>IF(AND(ISERROR(MATCH(Z6,'Familia 2'!$G$9:$Z$9,0)),ISNUMBER('Familia 2'!Z7)),MAX(Datos!W35:W54),"FA")</f>
        <v>0</v>
      </c>
    </row>
    <row r="8" spans="2:27" ht="39.75" customHeight="1" x14ac:dyDescent="0.2">
      <c r="C8" s="123"/>
      <c r="D8" s="123"/>
      <c r="E8" s="123"/>
      <c r="F8" s="124" t="s">
        <v>41</v>
      </c>
      <c r="G8" s="125" t="str">
        <f>IF(AND(ISNUMBER(G7),Datos!D34="",G7&gt;=$I$4),"C","")</f>
        <v/>
      </c>
      <c r="H8" s="125" t="str">
        <f>IF(AND(ISNUMBER(H7),Datos!E34="",H7&gt;=$I$4),"C","")</f>
        <v/>
      </c>
      <c r="I8" s="125" t="str">
        <f>IF(AND(ISNUMBER(I7),Datos!F34="",I7&gt;=$I$4),"C","")</f>
        <v>C</v>
      </c>
      <c r="J8" s="125" t="str">
        <f>IF(AND(ISNUMBER(J7),Datos!G34="",J7&gt;=$I$4),"C","")</f>
        <v/>
      </c>
      <c r="K8" s="125" t="str">
        <f>IF(AND(ISNUMBER(K7),Datos!H34="",K7&gt;=$I$4),"C","")</f>
        <v/>
      </c>
      <c r="L8" s="125" t="str">
        <f>IF(AND(ISNUMBER(L7),Datos!I34="",L7&gt;=$I$4),"C","")</f>
        <v/>
      </c>
      <c r="M8" s="125" t="str">
        <f>IF(AND(ISNUMBER(M7),Datos!J34="",M7&gt;=$I$4),"C","")</f>
        <v>C</v>
      </c>
      <c r="N8" s="125" t="str">
        <f>IF(AND(ISNUMBER(N7),Datos!K34="",N7&gt;=$I$4),"C","")</f>
        <v>C</v>
      </c>
      <c r="O8" s="125" t="str">
        <f>IF(AND(ISNUMBER(O7),Datos!L34="",O7&gt;=$I$4),"C","")</f>
        <v>C</v>
      </c>
      <c r="P8" s="125" t="str">
        <f>IF(AND(ISNUMBER(P7),Datos!M34="",P7&gt;=$I$4),"C","")</f>
        <v/>
      </c>
      <c r="Q8" s="125" t="str">
        <f>IF(AND(ISNUMBER(Q7),Datos!N34="",Q7&gt;=$I$4),"C","")</f>
        <v>C</v>
      </c>
      <c r="R8" s="125" t="str">
        <f>IF(AND(ISNUMBER(R7),Datos!O34="",R7&gt;=$I$4),"C","")</f>
        <v>C</v>
      </c>
      <c r="S8" s="125" t="str">
        <f>IF(AND(ISNUMBER(S7),Datos!P34="",S7&gt;=$I$4),"C","")</f>
        <v/>
      </c>
      <c r="T8" s="125" t="str">
        <f>IF(AND(ISNUMBER(T7),Datos!Q34="",T7&gt;=$I$4),"C","")</f>
        <v>C</v>
      </c>
      <c r="U8" s="125" t="str">
        <f>IF(AND(ISNUMBER(U7),Datos!R34="",U7&gt;=$I$4),"C","")</f>
        <v/>
      </c>
      <c r="V8" s="125" t="str">
        <f>IF(AND(ISNUMBER(V7),Datos!S34="",V7&gt;=$I$4),"C","")</f>
        <v/>
      </c>
      <c r="W8" s="125" t="str">
        <f>IF(AND(ISNUMBER(W7),Datos!T34="",W7&gt;=$I$4),"C","")</f>
        <v/>
      </c>
      <c r="X8" s="125" t="str">
        <f>IF(AND(ISNUMBER(X7),Datos!U34="",X7&gt;=$I$4),"C","")</f>
        <v/>
      </c>
      <c r="Y8" s="125" t="str">
        <f>IF(AND(ISNUMBER(Y7),Datos!V34="",Y7&gt;=$I$4),"C","")</f>
        <v/>
      </c>
      <c r="Z8" s="125" t="str">
        <f>IF(AND(ISNUMBER(Z7),Datos!W34="",Z7&gt;=$I$4),"C","")</f>
        <v/>
      </c>
    </row>
    <row r="9" spans="2:27" ht="20" customHeight="1" x14ac:dyDescent="0.25">
      <c r="F9" s="122" t="s">
        <v>50</v>
      </c>
      <c r="G9" s="126">
        <f>IF(G6&gt;MAX($G56:$Z56),0,HLOOKUP(G6,$G$56:$Z$59,ROW($G59)-ROW($G56)+1,FALSE))</f>
        <v>3</v>
      </c>
      <c r="H9" s="127">
        <f t="shared" ref="H9:Z9" si="0">IF(H6&gt;MAX($G56:$Z56),0,HLOOKUP(H6,$G$56:$Z$59,ROW($G59)-ROW($G56)+1,FALSE))</f>
        <v>7</v>
      </c>
      <c r="I9" s="127">
        <f t="shared" si="0"/>
        <v>0</v>
      </c>
      <c r="J9" s="127">
        <f t="shared" si="0"/>
        <v>0</v>
      </c>
      <c r="K9" s="127">
        <f t="shared" si="0"/>
        <v>0</v>
      </c>
      <c r="L9" s="127">
        <f t="shared" si="0"/>
        <v>0</v>
      </c>
      <c r="M9" s="127">
        <f t="shared" si="0"/>
        <v>0</v>
      </c>
      <c r="N9" s="127">
        <f t="shared" si="0"/>
        <v>0</v>
      </c>
      <c r="O9" s="127">
        <f t="shared" si="0"/>
        <v>0</v>
      </c>
      <c r="P9" s="127">
        <f t="shared" si="0"/>
        <v>0</v>
      </c>
      <c r="Q9" s="127">
        <f t="shared" si="0"/>
        <v>0</v>
      </c>
      <c r="R9" s="127">
        <f t="shared" si="0"/>
        <v>0</v>
      </c>
      <c r="S9" s="127">
        <f t="shared" si="0"/>
        <v>0</v>
      </c>
      <c r="T9" s="127">
        <f t="shared" si="0"/>
        <v>0</v>
      </c>
      <c r="U9" s="127">
        <f t="shared" si="0"/>
        <v>0</v>
      </c>
      <c r="V9" s="127">
        <f t="shared" si="0"/>
        <v>0</v>
      </c>
      <c r="W9" s="127">
        <f t="shared" si="0"/>
        <v>0</v>
      </c>
      <c r="X9" s="127">
        <f t="shared" si="0"/>
        <v>0</v>
      </c>
      <c r="Y9" s="127">
        <f t="shared" si="0"/>
        <v>0</v>
      </c>
      <c r="Z9" s="128">
        <f t="shared" si="0"/>
        <v>0</v>
      </c>
    </row>
    <row r="10" spans="2:27" ht="24.75" hidden="1" customHeight="1" x14ac:dyDescent="0.2">
      <c r="B10" s="27"/>
      <c r="C10" s="27"/>
      <c r="D10" s="27"/>
      <c r="E10" s="27"/>
      <c r="F10" s="28" t="s">
        <v>20</v>
      </c>
      <c r="G10" s="29">
        <f>G6</f>
        <v>1</v>
      </c>
      <c r="H10" s="29">
        <f t="shared" ref="H10:Z10" si="1">H6</f>
        <v>2</v>
      </c>
      <c r="I10" s="29">
        <f t="shared" si="1"/>
        <v>3</v>
      </c>
      <c r="J10" s="29">
        <f t="shared" si="1"/>
        <v>4</v>
      </c>
      <c r="K10" s="29">
        <f t="shared" si="1"/>
        <v>5</v>
      </c>
      <c r="L10" s="29">
        <f t="shared" si="1"/>
        <v>6</v>
      </c>
      <c r="M10" s="29">
        <f t="shared" si="1"/>
        <v>7</v>
      </c>
      <c r="N10" s="29">
        <f t="shared" si="1"/>
        <v>8</v>
      </c>
      <c r="O10" s="29">
        <f t="shared" si="1"/>
        <v>9</v>
      </c>
      <c r="P10" s="29">
        <f t="shared" si="1"/>
        <v>10</v>
      </c>
      <c r="Q10" s="29">
        <f t="shared" si="1"/>
        <v>11</v>
      </c>
      <c r="R10" s="29">
        <f t="shared" si="1"/>
        <v>12</v>
      </c>
      <c r="S10" s="29">
        <f t="shared" si="1"/>
        <v>13</v>
      </c>
      <c r="T10" s="29">
        <f t="shared" si="1"/>
        <v>14</v>
      </c>
      <c r="U10" s="29">
        <f t="shared" si="1"/>
        <v>15</v>
      </c>
      <c r="V10" s="29">
        <f t="shared" si="1"/>
        <v>16</v>
      </c>
      <c r="W10" s="29">
        <f t="shared" si="1"/>
        <v>17</v>
      </c>
      <c r="X10" s="29">
        <f t="shared" si="1"/>
        <v>18</v>
      </c>
      <c r="Y10" s="29">
        <f t="shared" si="1"/>
        <v>19</v>
      </c>
      <c r="Z10" s="29">
        <f t="shared" si="1"/>
        <v>20</v>
      </c>
      <c r="AA10" s="30"/>
    </row>
    <row r="11" spans="2:27" ht="9.75" hidden="1" customHeight="1" x14ac:dyDescent="0.2">
      <c r="B11" s="27"/>
      <c r="C11" s="165" t="s">
        <v>42</v>
      </c>
      <c r="D11" s="165"/>
      <c r="E11" s="31" t="str">
        <f>Datos!C10</f>
        <v>P1</v>
      </c>
      <c r="F11" s="32">
        <f t="shared" ref="F11:F30" si="2">SUM(G11:Z11)</f>
        <v>3</v>
      </c>
      <c r="G11" s="31">
        <f>IF(G$8="C",Datos!D10,0)</f>
        <v>0</v>
      </c>
      <c r="H11" s="31">
        <f>IF(H$8="C",Datos!E10,0)</f>
        <v>0</v>
      </c>
      <c r="I11" s="31">
        <f>IF(I$8="C",Datos!F10,0)</f>
        <v>0</v>
      </c>
      <c r="J11" s="31">
        <f>IF(J$8="C",Datos!G10,0)</f>
        <v>0</v>
      </c>
      <c r="K11" s="31">
        <f>IF(K$8="C",Datos!H10,0)</f>
        <v>0</v>
      </c>
      <c r="L11" s="31">
        <f>IF(L$8="C",Datos!I10,0)</f>
        <v>0</v>
      </c>
      <c r="M11" s="31">
        <f>IF(M$8="C",Datos!J10,0)</f>
        <v>0</v>
      </c>
      <c r="N11" s="31">
        <f>IF(N$8="C",Datos!K10,0)</f>
        <v>1</v>
      </c>
      <c r="O11" s="31">
        <f>IF(O$8="C",Datos!L10,0)</f>
        <v>0</v>
      </c>
      <c r="P11" s="31">
        <f>IF(P$8="C",Datos!M10,0)</f>
        <v>0</v>
      </c>
      <c r="Q11" s="31">
        <f>IF(Q$8="C",Datos!N10,0)</f>
        <v>1</v>
      </c>
      <c r="R11" s="31">
        <f>IF(R$8="C",Datos!O10,0)</f>
        <v>1</v>
      </c>
      <c r="S11" s="31">
        <f>IF(S$8="C",Datos!P10,0)</f>
        <v>0</v>
      </c>
      <c r="T11" s="31">
        <f>IF(T$8="C",Datos!Q10,0)</f>
        <v>0</v>
      </c>
      <c r="U11" s="31">
        <f>IF(U$8="C",Datos!R10,0)</f>
        <v>0</v>
      </c>
      <c r="V11" s="31">
        <f>IF(V$8="C",Datos!S10,0)</f>
        <v>0</v>
      </c>
      <c r="W11" s="31">
        <f>IF(W$8="C",Datos!T10,0)</f>
        <v>0</v>
      </c>
      <c r="X11" s="31">
        <f>IF(X$8="C",Datos!U10,0)</f>
        <v>0</v>
      </c>
      <c r="Y11" s="31">
        <f>IF(Y$8="C",Datos!V10,0)</f>
        <v>0</v>
      </c>
      <c r="Z11" s="33">
        <f>IF(Z$8="C",Datos!W10,0)</f>
        <v>0</v>
      </c>
      <c r="AA11" s="26" t="str">
        <f>Datos!C10</f>
        <v>P1</v>
      </c>
    </row>
    <row r="12" spans="2:27" ht="9.75" hidden="1" customHeight="1" x14ac:dyDescent="0.2">
      <c r="B12" s="27"/>
      <c r="C12" s="165"/>
      <c r="D12" s="165"/>
      <c r="E12" s="31" t="str">
        <f>Datos!C11</f>
        <v>P2</v>
      </c>
      <c r="F12" s="32">
        <f t="shared" si="2"/>
        <v>0</v>
      </c>
      <c r="G12" s="31">
        <f>IF(G$8="C",Datos!D11,0)</f>
        <v>0</v>
      </c>
      <c r="H12" s="31">
        <f>IF(H$8="C",Datos!E11,0)</f>
        <v>0</v>
      </c>
      <c r="I12" s="31">
        <f>IF(I$8="C",Datos!F11,0)</f>
        <v>0</v>
      </c>
      <c r="J12" s="31">
        <f>IF(J$8="C",Datos!G11,0)</f>
        <v>0</v>
      </c>
      <c r="K12" s="31">
        <f>IF(K$8="C",Datos!H11,0)</f>
        <v>0</v>
      </c>
      <c r="L12" s="31">
        <f>IF(L$8="C",Datos!I11,0)</f>
        <v>0</v>
      </c>
      <c r="M12" s="31">
        <f>IF(M$8="C",Datos!J11,0)</f>
        <v>0</v>
      </c>
      <c r="N12" s="31">
        <f>IF(N$8="C",Datos!K11,0)</f>
        <v>0</v>
      </c>
      <c r="O12" s="31">
        <f>IF(O$8="C",Datos!L11,0)</f>
        <v>0</v>
      </c>
      <c r="P12" s="31">
        <f>IF(P$8="C",Datos!M11,0)</f>
        <v>0</v>
      </c>
      <c r="Q12" s="31">
        <f>IF(Q$8="C",Datos!N11,0)</f>
        <v>0</v>
      </c>
      <c r="R12" s="31">
        <f>IF(R$8="C",Datos!O11,0)</f>
        <v>0</v>
      </c>
      <c r="S12" s="31">
        <f>IF(S$8="C",Datos!P11,0)</f>
        <v>0</v>
      </c>
      <c r="T12" s="31">
        <f>IF(T$8="C",Datos!Q11,0)</f>
        <v>0</v>
      </c>
      <c r="U12" s="31">
        <f>IF(U$8="C",Datos!R11,0)</f>
        <v>0</v>
      </c>
      <c r="V12" s="31">
        <f>IF(V$8="C",Datos!S11,0)</f>
        <v>0</v>
      </c>
      <c r="W12" s="31">
        <f>IF(W$8="C",Datos!T11,0)</f>
        <v>0</v>
      </c>
      <c r="X12" s="31">
        <f>IF(X$8="C",Datos!U11,0)</f>
        <v>0</v>
      </c>
      <c r="Y12" s="31">
        <f>IF(Y$8="C",Datos!V11,0)</f>
        <v>0</v>
      </c>
      <c r="Z12" s="33">
        <f>IF(Z$8="C",Datos!W11,0)</f>
        <v>0</v>
      </c>
      <c r="AA12" s="26" t="str">
        <f>Datos!C11</f>
        <v>P2</v>
      </c>
    </row>
    <row r="13" spans="2:27" ht="9.75" hidden="1" customHeight="1" x14ac:dyDescent="0.2">
      <c r="B13" s="27"/>
      <c r="C13" s="27"/>
      <c r="D13" s="27"/>
      <c r="E13" s="31" t="str">
        <f>Datos!C12</f>
        <v>P3</v>
      </c>
      <c r="F13" s="32">
        <f t="shared" si="2"/>
        <v>0</v>
      </c>
      <c r="G13" s="31">
        <f>IF(G$8="C",Datos!D12,0)</f>
        <v>0</v>
      </c>
      <c r="H13" s="31">
        <f>IF(H$8="C",Datos!E12,0)</f>
        <v>0</v>
      </c>
      <c r="I13" s="31">
        <f>IF(I$8="C",Datos!F12,0)</f>
        <v>0</v>
      </c>
      <c r="J13" s="31">
        <f>IF(J$8="C",Datos!G12,0)</f>
        <v>0</v>
      </c>
      <c r="K13" s="31">
        <f>IF(K$8="C",Datos!H12,0)</f>
        <v>0</v>
      </c>
      <c r="L13" s="31">
        <f>IF(L$8="C",Datos!I12,0)</f>
        <v>0</v>
      </c>
      <c r="M13" s="31">
        <f>IF(M$8="C",Datos!J12,0)</f>
        <v>0</v>
      </c>
      <c r="N13" s="31">
        <f>IF(N$8="C",Datos!K12,0)</f>
        <v>0</v>
      </c>
      <c r="O13" s="31">
        <f>IF(O$8="C",Datos!L12,0)</f>
        <v>0</v>
      </c>
      <c r="P13" s="31">
        <f>IF(P$8="C",Datos!M12,0)</f>
        <v>0</v>
      </c>
      <c r="Q13" s="31">
        <f>IF(Q$8="C",Datos!N12,0)</f>
        <v>0</v>
      </c>
      <c r="R13" s="31">
        <f>IF(R$8="C",Datos!O12,0)</f>
        <v>0</v>
      </c>
      <c r="S13" s="31">
        <f>IF(S$8="C",Datos!P12,0)</f>
        <v>0</v>
      </c>
      <c r="T13" s="31">
        <f>IF(T$8="C",Datos!Q12,0)</f>
        <v>0</v>
      </c>
      <c r="U13" s="31">
        <f>IF(U$8="C",Datos!R12,0)</f>
        <v>0</v>
      </c>
      <c r="V13" s="31">
        <f>IF(V$8="C",Datos!S12,0)</f>
        <v>0</v>
      </c>
      <c r="W13" s="31">
        <f>IF(W$8="C",Datos!T12,0)</f>
        <v>0</v>
      </c>
      <c r="X13" s="31">
        <f>IF(X$8="C",Datos!U12,0)</f>
        <v>0</v>
      </c>
      <c r="Y13" s="31">
        <f>IF(Y$8="C",Datos!V12,0)</f>
        <v>0</v>
      </c>
      <c r="Z13" s="33">
        <f>IF(Z$8="C",Datos!W12,0)</f>
        <v>0</v>
      </c>
      <c r="AA13" s="26" t="str">
        <f>Datos!C12</f>
        <v>P3</v>
      </c>
    </row>
    <row r="14" spans="2:27" ht="9.75" hidden="1" customHeight="1" x14ac:dyDescent="0.2">
      <c r="B14" s="27"/>
      <c r="C14" s="27"/>
      <c r="D14" s="27"/>
      <c r="E14" s="31" t="str">
        <f>Datos!C13</f>
        <v>P4</v>
      </c>
      <c r="F14" s="32">
        <f t="shared" si="2"/>
        <v>5</v>
      </c>
      <c r="G14" s="31">
        <f>IF(G$8="C",Datos!D13,0)</f>
        <v>0</v>
      </c>
      <c r="H14" s="31">
        <f>IF(H$8="C",Datos!E13,0)</f>
        <v>0</v>
      </c>
      <c r="I14" s="31">
        <f>IF(I$8="C",Datos!F13,0)</f>
        <v>1</v>
      </c>
      <c r="J14" s="31">
        <f>IF(J$8="C",Datos!G13,0)</f>
        <v>0</v>
      </c>
      <c r="K14" s="31">
        <f>IF(K$8="C",Datos!H13,0)</f>
        <v>0</v>
      </c>
      <c r="L14" s="31">
        <f>IF(L$8="C",Datos!I13,0)</f>
        <v>0</v>
      </c>
      <c r="M14" s="31">
        <f>IF(M$8="C",Datos!J13,0)</f>
        <v>1</v>
      </c>
      <c r="N14" s="31">
        <f>IF(N$8="C",Datos!K13,0)</f>
        <v>0</v>
      </c>
      <c r="O14" s="31">
        <f>IF(O$8="C",Datos!L13,0)</f>
        <v>1</v>
      </c>
      <c r="P14" s="31">
        <f>IF(P$8="C",Datos!M13,0)</f>
        <v>0</v>
      </c>
      <c r="Q14" s="31">
        <f>IF(Q$8="C",Datos!N13,0)</f>
        <v>1</v>
      </c>
      <c r="R14" s="31">
        <f>IF(R$8="C",Datos!O13,0)</f>
        <v>0</v>
      </c>
      <c r="S14" s="31">
        <f>IF(S$8="C",Datos!P13,0)</f>
        <v>0</v>
      </c>
      <c r="T14" s="31">
        <f>IF(T$8="C",Datos!Q13,0)</f>
        <v>1</v>
      </c>
      <c r="U14" s="31">
        <f>IF(U$8="C",Datos!R13,0)</f>
        <v>0</v>
      </c>
      <c r="V14" s="31">
        <f>IF(V$8="C",Datos!S13,0)</f>
        <v>0</v>
      </c>
      <c r="W14" s="31">
        <f>IF(W$8="C",Datos!T13,0)</f>
        <v>0</v>
      </c>
      <c r="X14" s="31">
        <f>IF(X$8="C",Datos!U13,0)</f>
        <v>0</v>
      </c>
      <c r="Y14" s="31">
        <f>IF(Y$8="C",Datos!V13,0)</f>
        <v>0</v>
      </c>
      <c r="Z14" s="33">
        <f>IF(Z$8="C",Datos!W13,0)</f>
        <v>0</v>
      </c>
      <c r="AA14" s="26" t="str">
        <f>Datos!C13</f>
        <v>P4</v>
      </c>
    </row>
    <row r="15" spans="2:27" ht="9.75" hidden="1" customHeight="1" x14ac:dyDescent="0.2">
      <c r="B15" s="27"/>
      <c r="C15" s="27"/>
      <c r="D15" s="27"/>
      <c r="E15" s="31" t="str">
        <f>Datos!C14</f>
        <v>P5</v>
      </c>
      <c r="F15" s="32">
        <f t="shared" si="2"/>
        <v>0</v>
      </c>
      <c r="G15" s="31">
        <f>IF(G$8="C",Datos!D14,0)</f>
        <v>0</v>
      </c>
      <c r="H15" s="31">
        <f>IF(H$8="C",Datos!E14,0)</f>
        <v>0</v>
      </c>
      <c r="I15" s="31">
        <f>IF(I$8="C",Datos!F14,0)</f>
        <v>0</v>
      </c>
      <c r="J15" s="31">
        <f>IF(J$8="C",Datos!G14,0)</f>
        <v>0</v>
      </c>
      <c r="K15" s="31">
        <f>IF(K$8="C",Datos!H14,0)</f>
        <v>0</v>
      </c>
      <c r="L15" s="31">
        <f>IF(L$8="C",Datos!I14,0)</f>
        <v>0</v>
      </c>
      <c r="M15" s="31">
        <f>IF(M$8="C",Datos!J14,0)</f>
        <v>0</v>
      </c>
      <c r="N15" s="31">
        <f>IF(N$8="C",Datos!K14,0)</f>
        <v>0</v>
      </c>
      <c r="O15" s="31">
        <f>IF(O$8="C",Datos!L14,0)</f>
        <v>0</v>
      </c>
      <c r="P15" s="31">
        <f>IF(P$8="C",Datos!M14,0)</f>
        <v>0</v>
      </c>
      <c r="Q15" s="31">
        <f>IF(Q$8="C",Datos!N14,0)</f>
        <v>0</v>
      </c>
      <c r="R15" s="31">
        <f>IF(R$8="C",Datos!O14,0)</f>
        <v>0</v>
      </c>
      <c r="S15" s="31">
        <f>IF(S$8="C",Datos!P14,0)</f>
        <v>0</v>
      </c>
      <c r="T15" s="31">
        <f>IF(T$8="C",Datos!Q14,0)</f>
        <v>0</v>
      </c>
      <c r="U15" s="31">
        <f>IF(U$8="C",Datos!R14,0)</f>
        <v>0</v>
      </c>
      <c r="V15" s="31">
        <f>IF(V$8="C",Datos!S14,0)</f>
        <v>0</v>
      </c>
      <c r="W15" s="31">
        <f>IF(W$8="C",Datos!T14,0)</f>
        <v>0</v>
      </c>
      <c r="X15" s="31">
        <f>IF(X$8="C",Datos!U14,0)</f>
        <v>0</v>
      </c>
      <c r="Y15" s="31">
        <f>IF(Y$8="C",Datos!V14,0)</f>
        <v>0</v>
      </c>
      <c r="Z15" s="33">
        <f>IF(Z$8="C",Datos!W14,0)</f>
        <v>0</v>
      </c>
      <c r="AA15" s="26" t="str">
        <f>Datos!C14</f>
        <v>P5</v>
      </c>
    </row>
    <row r="16" spans="2:27" ht="9.75" hidden="1" customHeight="1" x14ac:dyDescent="0.2">
      <c r="B16" s="27"/>
      <c r="C16" s="27"/>
      <c r="D16" s="27"/>
      <c r="E16" s="31" t="str">
        <f>Datos!C15</f>
        <v>P6</v>
      </c>
      <c r="F16" s="32">
        <f t="shared" si="2"/>
        <v>0</v>
      </c>
      <c r="G16" s="31">
        <f>IF(G$8="C",Datos!D15,0)</f>
        <v>0</v>
      </c>
      <c r="H16" s="31">
        <f>IF(H$8="C",Datos!E15,0)</f>
        <v>0</v>
      </c>
      <c r="I16" s="31">
        <f>IF(I$8="C",Datos!F15,0)</f>
        <v>0</v>
      </c>
      <c r="J16" s="31">
        <f>IF(J$8="C",Datos!G15,0)</f>
        <v>0</v>
      </c>
      <c r="K16" s="31">
        <f>IF(K$8="C",Datos!H15,0)</f>
        <v>0</v>
      </c>
      <c r="L16" s="31">
        <f>IF(L$8="C",Datos!I15,0)</f>
        <v>0</v>
      </c>
      <c r="M16" s="31">
        <f>IF(M$8="C",Datos!J15,0)</f>
        <v>0</v>
      </c>
      <c r="N16" s="31">
        <f>IF(N$8="C",Datos!K15,0)</f>
        <v>0</v>
      </c>
      <c r="O16" s="31">
        <f>IF(O$8="C",Datos!L15,0)</f>
        <v>0</v>
      </c>
      <c r="P16" s="31">
        <f>IF(P$8="C",Datos!M15,0)</f>
        <v>0</v>
      </c>
      <c r="Q16" s="31">
        <f>IF(Q$8="C",Datos!N15,0)</f>
        <v>0</v>
      </c>
      <c r="R16" s="31">
        <f>IF(R$8="C",Datos!O15,0)</f>
        <v>0</v>
      </c>
      <c r="S16" s="31">
        <f>IF(S$8="C",Datos!P15,0)</f>
        <v>0</v>
      </c>
      <c r="T16" s="31">
        <f>IF(T$8="C",Datos!Q15,0)</f>
        <v>0</v>
      </c>
      <c r="U16" s="31">
        <f>IF(U$8="C",Datos!R15,0)</f>
        <v>0</v>
      </c>
      <c r="V16" s="31">
        <f>IF(V$8="C",Datos!S15,0)</f>
        <v>0</v>
      </c>
      <c r="W16" s="31">
        <f>IF(W$8="C",Datos!T15,0)</f>
        <v>0</v>
      </c>
      <c r="X16" s="31">
        <f>IF(X$8="C",Datos!U15,0)</f>
        <v>0</v>
      </c>
      <c r="Y16" s="31">
        <f>IF(Y$8="C",Datos!V15,0)</f>
        <v>0</v>
      </c>
      <c r="Z16" s="33">
        <f>IF(Z$8="C",Datos!W15,0)</f>
        <v>0</v>
      </c>
      <c r="AA16" s="26" t="str">
        <f>Datos!C15</f>
        <v>P6</v>
      </c>
    </row>
    <row r="17" spans="2:27" ht="9.75" hidden="1" customHeight="1" x14ac:dyDescent="0.2">
      <c r="B17" s="27"/>
      <c r="C17" s="27"/>
      <c r="D17" s="27"/>
      <c r="E17" s="31" t="str">
        <f>Datos!C16</f>
        <v>P7</v>
      </c>
      <c r="F17" s="32">
        <f t="shared" si="2"/>
        <v>0</v>
      </c>
      <c r="G17" s="31">
        <f>IF(G$8="C",Datos!D16,0)</f>
        <v>0</v>
      </c>
      <c r="H17" s="31">
        <f>IF(H$8="C",Datos!E16,0)</f>
        <v>0</v>
      </c>
      <c r="I17" s="31">
        <f>IF(I$8="C",Datos!F16,0)</f>
        <v>0</v>
      </c>
      <c r="J17" s="31">
        <f>IF(J$8="C",Datos!G16,0)</f>
        <v>0</v>
      </c>
      <c r="K17" s="31">
        <f>IF(K$8="C",Datos!H16,0)</f>
        <v>0</v>
      </c>
      <c r="L17" s="31">
        <f>IF(L$8="C",Datos!I16,0)</f>
        <v>0</v>
      </c>
      <c r="M17" s="31">
        <f>IF(M$8="C",Datos!J16,0)</f>
        <v>0</v>
      </c>
      <c r="N17" s="31">
        <f>IF(N$8="C",Datos!K16,0)</f>
        <v>0</v>
      </c>
      <c r="O17" s="31">
        <f>IF(O$8="C",Datos!L16,0)</f>
        <v>0</v>
      </c>
      <c r="P17" s="31">
        <f>IF(P$8="C",Datos!M16,0)</f>
        <v>0</v>
      </c>
      <c r="Q17" s="31">
        <f>IF(Q$8="C",Datos!N16,0)</f>
        <v>0</v>
      </c>
      <c r="R17" s="31">
        <f>IF(R$8="C",Datos!O16,0)</f>
        <v>0</v>
      </c>
      <c r="S17" s="31">
        <f>IF(S$8="C",Datos!P16,0)</f>
        <v>0</v>
      </c>
      <c r="T17" s="31">
        <f>IF(T$8="C",Datos!Q16,0)</f>
        <v>0</v>
      </c>
      <c r="U17" s="31">
        <f>IF(U$8="C",Datos!R16,0)</f>
        <v>0</v>
      </c>
      <c r="V17" s="31">
        <f>IF(V$8="C",Datos!S16,0)</f>
        <v>0</v>
      </c>
      <c r="W17" s="31">
        <f>IF(W$8="C",Datos!T16,0)</f>
        <v>0</v>
      </c>
      <c r="X17" s="31">
        <f>IF(X$8="C",Datos!U16,0)</f>
        <v>0</v>
      </c>
      <c r="Y17" s="31">
        <f>IF(Y$8="C",Datos!V16,0)</f>
        <v>0</v>
      </c>
      <c r="Z17" s="33">
        <f>IF(Z$8="C",Datos!W16,0)</f>
        <v>0</v>
      </c>
      <c r="AA17" s="26" t="str">
        <f>Datos!C16</f>
        <v>P7</v>
      </c>
    </row>
    <row r="18" spans="2:27" ht="9.75" hidden="1" customHeight="1" x14ac:dyDescent="0.2">
      <c r="B18" s="27"/>
      <c r="C18" s="27"/>
      <c r="D18" s="27"/>
      <c r="E18" s="31" t="str">
        <f>Datos!C17</f>
        <v>P8</v>
      </c>
      <c r="F18" s="32">
        <f t="shared" si="2"/>
        <v>0</v>
      </c>
      <c r="G18" s="31">
        <f>IF(G$8="C",Datos!D17,0)</f>
        <v>0</v>
      </c>
      <c r="H18" s="31">
        <f>IF(H$8="C",Datos!E17,0)</f>
        <v>0</v>
      </c>
      <c r="I18" s="31">
        <f>IF(I$8="C",Datos!F17,0)</f>
        <v>0</v>
      </c>
      <c r="J18" s="31">
        <f>IF(J$8="C",Datos!G17,0)</f>
        <v>0</v>
      </c>
      <c r="K18" s="31">
        <f>IF(K$8="C",Datos!H17,0)</f>
        <v>0</v>
      </c>
      <c r="L18" s="31">
        <f>IF(L$8="C",Datos!I17,0)</f>
        <v>0</v>
      </c>
      <c r="M18" s="31">
        <f>IF(M$8="C",Datos!J17,0)</f>
        <v>0</v>
      </c>
      <c r="N18" s="31">
        <f>IF(N$8="C",Datos!K17,0)</f>
        <v>0</v>
      </c>
      <c r="O18" s="31">
        <f>IF(O$8="C",Datos!L17,0)</f>
        <v>0</v>
      </c>
      <c r="P18" s="31">
        <f>IF(P$8="C",Datos!M17,0)</f>
        <v>0</v>
      </c>
      <c r="Q18" s="31">
        <f>IF(Q$8="C",Datos!N17,0)</f>
        <v>0</v>
      </c>
      <c r="R18" s="31">
        <f>IF(R$8="C",Datos!O17,0)</f>
        <v>0</v>
      </c>
      <c r="S18" s="31">
        <f>IF(S$8="C",Datos!P17,0)</f>
        <v>0</v>
      </c>
      <c r="T18" s="31">
        <f>IF(T$8="C",Datos!Q17,0)</f>
        <v>0</v>
      </c>
      <c r="U18" s="31">
        <f>IF(U$8="C",Datos!R17,0)</f>
        <v>0</v>
      </c>
      <c r="V18" s="31">
        <f>IF(V$8="C",Datos!S17,0)</f>
        <v>0</v>
      </c>
      <c r="W18" s="31">
        <f>IF(W$8="C",Datos!T17,0)</f>
        <v>0</v>
      </c>
      <c r="X18" s="31">
        <f>IF(X$8="C",Datos!U17,0)</f>
        <v>0</v>
      </c>
      <c r="Y18" s="31">
        <f>IF(Y$8="C",Datos!V17,0)</f>
        <v>0</v>
      </c>
      <c r="Z18" s="33">
        <f>IF(Z$8="C",Datos!W17,0)</f>
        <v>0</v>
      </c>
      <c r="AA18" s="26" t="str">
        <f>Datos!C17</f>
        <v>P8</v>
      </c>
    </row>
    <row r="19" spans="2:27" ht="9.75" hidden="1" customHeight="1" x14ac:dyDescent="0.2">
      <c r="B19" s="27"/>
      <c r="C19" s="27"/>
      <c r="D19" s="27"/>
      <c r="E19" s="31" t="str">
        <f>Datos!C18</f>
        <v>P9</v>
      </c>
      <c r="F19" s="32">
        <f t="shared" si="2"/>
        <v>1</v>
      </c>
      <c r="G19" s="31">
        <f>IF(G$8="C",Datos!D18,0)</f>
        <v>0</v>
      </c>
      <c r="H19" s="31">
        <f>IF(H$8="C",Datos!E18,0)</f>
        <v>0</v>
      </c>
      <c r="I19" s="31">
        <f>IF(I$8="C",Datos!F18,0)</f>
        <v>0</v>
      </c>
      <c r="J19" s="31">
        <f>IF(J$8="C",Datos!G18,0)</f>
        <v>0</v>
      </c>
      <c r="K19" s="31">
        <f>IF(K$8="C",Datos!H18,0)</f>
        <v>0</v>
      </c>
      <c r="L19" s="31">
        <f>IF(L$8="C",Datos!I18,0)</f>
        <v>0</v>
      </c>
      <c r="M19" s="31">
        <f>IF(M$8="C",Datos!J18,0)</f>
        <v>1</v>
      </c>
      <c r="N19" s="31">
        <f>IF(N$8="C",Datos!K18,0)</f>
        <v>0</v>
      </c>
      <c r="O19" s="31">
        <f>IF(O$8="C",Datos!L18,0)</f>
        <v>0</v>
      </c>
      <c r="P19" s="31">
        <f>IF(P$8="C",Datos!M18,0)</f>
        <v>0</v>
      </c>
      <c r="Q19" s="31">
        <f>IF(Q$8="C",Datos!N18,0)</f>
        <v>0</v>
      </c>
      <c r="R19" s="31">
        <f>IF(R$8="C",Datos!O18,0)</f>
        <v>0</v>
      </c>
      <c r="S19" s="31">
        <f>IF(S$8="C",Datos!P18,0)</f>
        <v>0</v>
      </c>
      <c r="T19" s="31">
        <f>IF(T$8="C",Datos!Q18,0)</f>
        <v>0</v>
      </c>
      <c r="U19" s="31">
        <f>IF(U$8="C",Datos!R18,0)</f>
        <v>0</v>
      </c>
      <c r="V19" s="31">
        <f>IF(V$8="C",Datos!S18,0)</f>
        <v>0</v>
      </c>
      <c r="W19" s="31">
        <f>IF(W$8="C",Datos!T18,0)</f>
        <v>0</v>
      </c>
      <c r="X19" s="31">
        <f>IF(X$8="C",Datos!U18,0)</f>
        <v>0</v>
      </c>
      <c r="Y19" s="31">
        <f>IF(Y$8="C",Datos!V18,0)</f>
        <v>0</v>
      </c>
      <c r="Z19" s="33">
        <f>IF(Z$8="C",Datos!W18,0)</f>
        <v>0</v>
      </c>
      <c r="AA19" s="26" t="str">
        <f>Datos!C18</f>
        <v>P9</v>
      </c>
    </row>
    <row r="20" spans="2:27" ht="9.75" hidden="1" customHeight="1" x14ac:dyDescent="0.2">
      <c r="B20" s="27"/>
      <c r="C20" s="27"/>
      <c r="D20" s="27"/>
      <c r="E20" s="31" t="str">
        <f>Datos!C19</f>
        <v>P10</v>
      </c>
      <c r="F20" s="32">
        <f t="shared" si="2"/>
        <v>2</v>
      </c>
      <c r="G20" s="31">
        <f>IF(G$8="C",Datos!D19,0)</f>
        <v>0</v>
      </c>
      <c r="H20" s="31">
        <f>IF(H$8="C",Datos!E19,0)</f>
        <v>0</v>
      </c>
      <c r="I20" s="31">
        <f>IF(I$8="C",Datos!F19,0)</f>
        <v>0</v>
      </c>
      <c r="J20" s="31">
        <f>IF(J$8="C",Datos!G19,0)</f>
        <v>0</v>
      </c>
      <c r="K20" s="31">
        <f>IF(K$8="C",Datos!H19,0)</f>
        <v>0</v>
      </c>
      <c r="L20" s="31">
        <f>IF(L$8="C",Datos!I19,0)</f>
        <v>0</v>
      </c>
      <c r="M20" s="31">
        <f>IF(M$8="C",Datos!J19,0)</f>
        <v>0</v>
      </c>
      <c r="N20" s="31">
        <f>IF(N$8="C",Datos!K19,0)</f>
        <v>0</v>
      </c>
      <c r="O20" s="31">
        <f>IF(O$8="C",Datos!L19,0)</f>
        <v>1</v>
      </c>
      <c r="P20" s="31">
        <f>IF(P$8="C",Datos!M19,0)</f>
        <v>0</v>
      </c>
      <c r="Q20" s="31">
        <f>IF(Q$8="C",Datos!N19,0)</f>
        <v>0</v>
      </c>
      <c r="R20" s="31">
        <f>IF(R$8="C",Datos!O19,0)</f>
        <v>0</v>
      </c>
      <c r="S20" s="31">
        <f>IF(S$8="C",Datos!P19,0)</f>
        <v>0</v>
      </c>
      <c r="T20" s="31">
        <f>IF(T$8="C",Datos!Q19,0)</f>
        <v>1</v>
      </c>
      <c r="U20" s="31">
        <f>IF(U$8="C",Datos!R19,0)</f>
        <v>0</v>
      </c>
      <c r="V20" s="31">
        <f>IF(V$8="C",Datos!S19,0)</f>
        <v>0</v>
      </c>
      <c r="W20" s="31">
        <f>IF(W$8="C",Datos!T19,0)</f>
        <v>0</v>
      </c>
      <c r="X20" s="31">
        <f>IF(X$8="C",Datos!U19,0)</f>
        <v>0</v>
      </c>
      <c r="Y20" s="31">
        <f>IF(Y$8="C",Datos!V19,0)</f>
        <v>0</v>
      </c>
      <c r="Z20" s="33">
        <f>IF(Z$8="C",Datos!W19,0)</f>
        <v>0</v>
      </c>
      <c r="AA20" s="26" t="str">
        <f>Datos!C19</f>
        <v>P10</v>
      </c>
    </row>
    <row r="21" spans="2:27" ht="9.75" hidden="1" customHeight="1" x14ac:dyDescent="0.2">
      <c r="B21" s="27"/>
      <c r="C21" s="27"/>
      <c r="D21" s="27"/>
      <c r="E21" s="31" t="str">
        <f>Datos!C20</f>
        <v>P11</v>
      </c>
      <c r="F21" s="32">
        <f t="shared" si="2"/>
        <v>1</v>
      </c>
      <c r="G21" s="31">
        <f>IF(G$8="C",Datos!D20,0)</f>
        <v>0</v>
      </c>
      <c r="H21" s="31">
        <f>IF(H$8="C",Datos!E20,0)</f>
        <v>0</v>
      </c>
      <c r="I21" s="31">
        <f>IF(I$8="C",Datos!F20,0)</f>
        <v>0</v>
      </c>
      <c r="J21" s="31">
        <f>IF(J$8="C",Datos!G20,0)</f>
        <v>0</v>
      </c>
      <c r="K21" s="31">
        <f>IF(K$8="C",Datos!H20,0)</f>
        <v>0</v>
      </c>
      <c r="L21" s="31">
        <f>IF(L$8="C",Datos!I20,0)</f>
        <v>0</v>
      </c>
      <c r="M21" s="31">
        <f>IF(M$8="C",Datos!J20,0)</f>
        <v>1</v>
      </c>
      <c r="N21" s="31">
        <f>IF(N$8="C",Datos!K20,0)</f>
        <v>0</v>
      </c>
      <c r="O21" s="31">
        <f>IF(O$8="C",Datos!L20,0)</f>
        <v>0</v>
      </c>
      <c r="P21" s="31">
        <f>IF(P$8="C",Datos!M20,0)</f>
        <v>0</v>
      </c>
      <c r="Q21" s="31">
        <f>IF(Q$8="C",Datos!N20,0)</f>
        <v>0</v>
      </c>
      <c r="R21" s="31">
        <f>IF(R$8="C",Datos!O20,0)</f>
        <v>0</v>
      </c>
      <c r="S21" s="31">
        <f>IF(S$8="C",Datos!P20,0)</f>
        <v>0</v>
      </c>
      <c r="T21" s="31">
        <f>IF(T$8="C",Datos!Q20,0)</f>
        <v>0</v>
      </c>
      <c r="U21" s="31">
        <f>IF(U$8="C",Datos!R20,0)</f>
        <v>0</v>
      </c>
      <c r="V21" s="31">
        <f>IF(V$8="C",Datos!S20,0)</f>
        <v>0</v>
      </c>
      <c r="W21" s="31">
        <f>IF(W$8="C",Datos!T20,0)</f>
        <v>0</v>
      </c>
      <c r="X21" s="31">
        <f>IF(X$8="C",Datos!U20,0)</f>
        <v>0</v>
      </c>
      <c r="Y21" s="31">
        <f>IF(Y$8="C",Datos!V20,0)</f>
        <v>0</v>
      </c>
      <c r="Z21" s="33">
        <f>IF(Z$8="C",Datos!W20,0)</f>
        <v>0</v>
      </c>
      <c r="AA21" s="26" t="str">
        <f>Datos!C20</f>
        <v>P11</v>
      </c>
    </row>
    <row r="22" spans="2:27" ht="9.75" hidden="1" customHeight="1" x14ac:dyDescent="0.2">
      <c r="B22" s="27"/>
      <c r="C22" s="27"/>
      <c r="D22" s="27"/>
      <c r="E22" s="31" t="str">
        <f>Datos!C21</f>
        <v>P12</v>
      </c>
      <c r="F22" s="32">
        <f t="shared" si="2"/>
        <v>0</v>
      </c>
      <c r="G22" s="31">
        <f>IF(G$8="C",Datos!D21,0)</f>
        <v>0</v>
      </c>
      <c r="H22" s="31">
        <f>IF(H$8="C",Datos!E21,0)</f>
        <v>0</v>
      </c>
      <c r="I22" s="31">
        <f>IF(I$8="C",Datos!F21,0)</f>
        <v>0</v>
      </c>
      <c r="J22" s="31">
        <f>IF(J$8="C",Datos!G21,0)</f>
        <v>0</v>
      </c>
      <c r="K22" s="31">
        <f>IF(K$8="C",Datos!H21,0)</f>
        <v>0</v>
      </c>
      <c r="L22" s="31">
        <f>IF(L$8="C",Datos!I21,0)</f>
        <v>0</v>
      </c>
      <c r="M22" s="31">
        <f>IF(M$8="C",Datos!J21,0)</f>
        <v>0</v>
      </c>
      <c r="N22" s="31">
        <f>IF(N$8="C",Datos!K21,0)</f>
        <v>0</v>
      </c>
      <c r="O22" s="31">
        <f>IF(O$8="C",Datos!L21,0)</f>
        <v>0</v>
      </c>
      <c r="P22" s="31">
        <f>IF(P$8="C",Datos!M21,0)</f>
        <v>0</v>
      </c>
      <c r="Q22" s="31">
        <f>IF(Q$8="C",Datos!N21,0)</f>
        <v>0</v>
      </c>
      <c r="R22" s="31">
        <f>IF(R$8="C",Datos!O21,0)</f>
        <v>0</v>
      </c>
      <c r="S22" s="31">
        <f>IF(S$8="C",Datos!P21,0)</f>
        <v>0</v>
      </c>
      <c r="T22" s="31">
        <f>IF(T$8="C",Datos!Q21,0)</f>
        <v>0</v>
      </c>
      <c r="U22" s="31">
        <f>IF(U$8="C",Datos!R21,0)</f>
        <v>0</v>
      </c>
      <c r="V22" s="31">
        <f>IF(V$8="C",Datos!S21,0)</f>
        <v>0</v>
      </c>
      <c r="W22" s="31">
        <f>IF(W$8="C",Datos!T21,0)</f>
        <v>0</v>
      </c>
      <c r="X22" s="31">
        <f>IF(X$8="C",Datos!U21,0)</f>
        <v>0</v>
      </c>
      <c r="Y22" s="31">
        <f>IF(Y$8="C",Datos!V21,0)</f>
        <v>0</v>
      </c>
      <c r="Z22" s="33">
        <f>IF(Z$8="C",Datos!W21,0)</f>
        <v>0</v>
      </c>
      <c r="AA22" s="26" t="str">
        <f>Datos!C21</f>
        <v>P12</v>
      </c>
    </row>
    <row r="23" spans="2:27" ht="9.75" hidden="1" customHeight="1" x14ac:dyDescent="0.2">
      <c r="B23" s="27"/>
      <c r="C23" s="27"/>
      <c r="D23" s="27"/>
      <c r="E23" s="31" t="str">
        <f>Datos!C22</f>
        <v>P13</v>
      </c>
      <c r="F23" s="32">
        <f t="shared" si="2"/>
        <v>4</v>
      </c>
      <c r="G23" s="31">
        <f>IF(G$8="C",Datos!D22,0)</f>
        <v>0</v>
      </c>
      <c r="H23" s="31">
        <f>IF(H$8="C",Datos!E22,0)</f>
        <v>0</v>
      </c>
      <c r="I23" s="31">
        <f>IF(I$8="C",Datos!F22,0)</f>
        <v>1</v>
      </c>
      <c r="J23" s="31">
        <f>IF(J$8="C",Datos!G22,0)</f>
        <v>0</v>
      </c>
      <c r="K23" s="31">
        <f>IF(K$8="C",Datos!H22,0)</f>
        <v>0</v>
      </c>
      <c r="L23" s="31">
        <f>IF(L$8="C",Datos!I22,0)</f>
        <v>0</v>
      </c>
      <c r="M23" s="31">
        <f>IF(M$8="C",Datos!J22,0)</f>
        <v>1</v>
      </c>
      <c r="N23" s="31">
        <f>IF(N$8="C",Datos!K22,0)</f>
        <v>1</v>
      </c>
      <c r="O23" s="31">
        <f>IF(O$8="C",Datos!L22,0)</f>
        <v>0</v>
      </c>
      <c r="P23" s="31">
        <f>IF(P$8="C",Datos!M22,0)</f>
        <v>0</v>
      </c>
      <c r="Q23" s="31">
        <f>IF(Q$8="C",Datos!N22,0)</f>
        <v>0</v>
      </c>
      <c r="R23" s="31">
        <f>IF(R$8="C",Datos!O22,0)</f>
        <v>1</v>
      </c>
      <c r="S23" s="31">
        <f>IF(S$8="C",Datos!P22,0)</f>
        <v>0</v>
      </c>
      <c r="T23" s="31">
        <f>IF(T$8="C",Datos!Q22,0)</f>
        <v>0</v>
      </c>
      <c r="U23" s="31">
        <f>IF(U$8="C",Datos!R22,0)</f>
        <v>0</v>
      </c>
      <c r="V23" s="31">
        <f>IF(V$8="C",Datos!S22,0)</f>
        <v>0</v>
      </c>
      <c r="W23" s="31">
        <f>IF(W$8="C",Datos!T22,0)</f>
        <v>0</v>
      </c>
      <c r="X23" s="31">
        <f>IF(X$8="C",Datos!U22,0)</f>
        <v>0</v>
      </c>
      <c r="Y23" s="31">
        <f>IF(Y$8="C",Datos!V22,0)</f>
        <v>0</v>
      </c>
      <c r="Z23" s="33">
        <f>IF(Z$8="C",Datos!W22,0)</f>
        <v>0</v>
      </c>
      <c r="AA23" s="26" t="str">
        <f>Datos!C22</f>
        <v>P13</v>
      </c>
    </row>
    <row r="24" spans="2:27" ht="9.75" hidden="1" customHeight="1" x14ac:dyDescent="0.2">
      <c r="B24" s="27"/>
      <c r="C24" s="27"/>
      <c r="D24" s="27"/>
      <c r="E24" s="31" t="str">
        <f>Datos!C23</f>
        <v>P14</v>
      </c>
      <c r="F24" s="32">
        <f t="shared" si="2"/>
        <v>0</v>
      </c>
      <c r="G24" s="31">
        <f>IF(G$8="C",Datos!D23,0)</f>
        <v>0</v>
      </c>
      <c r="H24" s="31">
        <f>IF(H$8="C",Datos!E23,0)</f>
        <v>0</v>
      </c>
      <c r="I24" s="31">
        <f>IF(I$8="C",Datos!F23,0)</f>
        <v>0</v>
      </c>
      <c r="J24" s="31">
        <f>IF(J$8="C",Datos!G23,0)</f>
        <v>0</v>
      </c>
      <c r="K24" s="31">
        <f>IF(K$8="C",Datos!H23,0)</f>
        <v>0</v>
      </c>
      <c r="L24" s="31">
        <f>IF(L$8="C",Datos!I23,0)</f>
        <v>0</v>
      </c>
      <c r="M24" s="31">
        <f>IF(M$8="C",Datos!J23,0)</f>
        <v>0</v>
      </c>
      <c r="N24" s="31">
        <f>IF(N$8="C",Datos!K23,0)</f>
        <v>0</v>
      </c>
      <c r="O24" s="31">
        <f>IF(O$8="C",Datos!L23,0)</f>
        <v>0</v>
      </c>
      <c r="P24" s="31">
        <f>IF(P$8="C",Datos!M23,0)</f>
        <v>0</v>
      </c>
      <c r="Q24" s="31">
        <f>IF(Q$8="C",Datos!N23,0)</f>
        <v>0</v>
      </c>
      <c r="R24" s="31">
        <f>IF(R$8="C",Datos!O23,0)</f>
        <v>0</v>
      </c>
      <c r="S24" s="31">
        <f>IF(S$8="C",Datos!P23,0)</f>
        <v>0</v>
      </c>
      <c r="T24" s="31">
        <f>IF(T$8="C",Datos!Q23,0)</f>
        <v>0</v>
      </c>
      <c r="U24" s="31">
        <f>IF(U$8="C",Datos!R23,0)</f>
        <v>0</v>
      </c>
      <c r="V24" s="31">
        <f>IF(V$8="C",Datos!S23,0)</f>
        <v>0</v>
      </c>
      <c r="W24" s="31">
        <f>IF(W$8="C",Datos!T23,0)</f>
        <v>0</v>
      </c>
      <c r="X24" s="31">
        <f>IF(X$8="C",Datos!U23,0)</f>
        <v>0</v>
      </c>
      <c r="Y24" s="31">
        <f>IF(Y$8="C",Datos!V23,0)</f>
        <v>0</v>
      </c>
      <c r="Z24" s="33">
        <f>IF(Z$8="C",Datos!W23,0)</f>
        <v>0</v>
      </c>
      <c r="AA24" s="26" t="str">
        <f>Datos!C23</f>
        <v>P14</v>
      </c>
    </row>
    <row r="25" spans="2:27" ht="9.75" hidden="1" customHeight="1" x14ac:dyDescent="0.2">
      <c r="B25" s="27"/>
      <c r="C25" s="27"/>
      <c r="D25" s="27"/>
      <c r="E25" s="31" t="str">
        <f>Datos!C24</f>
        <v>P15</v>
      </c>
      <c r="F25" s="32">
        <f t="shared" si="2"/>
        <v>4</v>
      </c>
      <c r="G25" s="31">
        <f>IF(G$8="C",Datos!D24,0)</f>
        <v>0</v>
      </c>
      <c r="H25" s="31">
        <f>IF(H$8="C",Datos!E24,0)</f>
        <v>0</v>
      </c>
      <c r="I25" s="31">
        <f>IF(I$8="C",Datos!F24,0)</f>
        <v>1</v>
      </c>
      <c r="J25" s="31">
        <f>IF(J$8="C",Datos!G24,0)</f>
        <v>0</v>
      </c>
      <c r="K25" s="31">
        <f>IF(K$8="C",Datos!H24,0)</f>
        <v>0</v>
      </c>
      <c r="L25" s="31">
        <f>IF(L$8="C",Datos!I24,0)</f>
        <v>0</v>
      </c>
      <c r="M25" s="31">
        <f>IF(M$8="C",Datos!J24,0)</f>
        <v>0</v>
      </c>
      <c r="N25" s="31">
        <f>IF(N$8="C",Datos!K24,0)</f>
        <v>1</v>
      </c>
      <c r="O25" s="31">
        <f>IF(O$8="C",Datos!L24,0)</f>
        <v>0</v>
      </c>
      <c r="P25" s="31">
        <f>IF(P$8="C",Datos!M24,0)</f>
        <v>0</v>
      </c>
      <c r="Q25" s="31">
        <f>IF(Q$8="C",Datos!N24,0)</f>
        <v>1</v>
      </c>
      <c r="R25" s="31">
        <f>IF(R$8="C",Datos!O24,0)</f>
        <v>1</v>
      </c>
      <c r="S25" s="31">
        <f>IF(S$8="C",Datos!P24,0)</f>
        <v>0</v>
      </c>
      <c r="T25" s="31">
        <f>IF(T$8="C",Datos!Q24,0)</f>
        <v>0</v>
      </c>
      <c r="U25" s="31">
        <f>IF(U$8="C",Datos!R24,0)</f>
        <v>0</v>
      </c>
      <c r="V25" s="31">
        <f>IF(V$8="C",Datos!S24,0)</f>
        <v>0</v>
      </c>
      <c r="W25" s="31">
        <f>IF(W$8="C",Datos!T24,0)</f>
        <v>0</v>
      </c>
      <c r="X25" s="31">
        <f>IF(X$8="C",Datos!U24,0)</f>
        <v>0</v>
      </c>
      <c r="Y25" s="31">
        <f>IF(Y$8="C",Datos!V24,0)</f>
        <v>0</v>
      </c>
      <c r="Z25" s="33">
        <f>IF(Z$8="C",Datos!W24,0)</f>
        <v>0</v>
      </c>
      <c r="AA25" s="26" t="str">
        <f>Datos!C24</f>
        <v>P15</v>
      </c>
    </row>
    <row r="26" spans="2:27" ht="9.75" hidden="1" customHeight="1" x14ac:dyDescent="0.2">
      <c r="B26" s="27"/>
      <c r="C26" s="27"/>
      <c r="D26" s="27"/>
      <c r="E26" s="31" t="str">
        <f>Datos!C25</f>
        <v>P16</v>
      </c>
      <c r="F26" s="32">
        <f t="shared" si="2"/>
        <v>0</v>
      </c>
      <c r="G26" s="31">
        <f>IF(G$8="C",Datos!D25,0)</f>
        <v>0</v>
      </c>
      <c r="H26" s="31">
        <f>IF(H$8="C",Datos!E25,0)</f>
        <v>0</v>
      </c>
      <c r="I26" s="31">
        <f>IF(I$8="C",Datos!F25,0)</f>
        <v>0</v>
      </c>
      <c r="J26" s="31">
        <f>IF(J$8="C",Datos!G25,0)</f>
        <v>0</v>
      </c>
      <c r="K26" s="31">
        <f>IF(K$8="C",Datos!H25,0)</f>
        <v>0</v>
      </c>
      <c r="L26" s="31">
        <f>IF(L$8="C",Datos!I25,0)</f>
        <v>0</v>
      </c>
      <c r="M26" s="31">
        <f>IF(M$8="C",Datos!J25,0)</f>
        <v>0</v>
      </c>
      <c r="N26" s="31">
        <f>IF(N$8="C",Datos!K25,0)</f>
        <v>0</v>
      </c>
      <c r="O26" s="31">
        <f>IF(O$8="C",Datos!L25,0)</f>
        <v>0</v>
      </c>
      <c r="P26" s="31">
        <f>IF(P$8="C",Datos!M25,0)</f>
        <v>0</v>
      </c>
      <c r="Q26" s="31">
        <f>IF(Q$8="C",Datos!N25,0)</f>
        <v>0</v>
      </c>
      <c r="R26" s="31">
        <f>IF(R$8="C",Datos!O25,0)</f>
        <v>0</v>
      </c>
      <c r="S26" s="31">
        <f>IF(S$8="C",Datos!P25,0)</f>
        <v>0</v>
      </c>
      <c r="T26" s="31">
        <f>IF(T$8="C",Datos!Q25,0)</f>
        <v>0</v>
      </c>
      <c r="U26" s="31">
        <f>IF(U$8="C",Datos!R25,0)</f>
        <v>0</v>
      </c>
      <c r="V26" s="31">
        <f>IF(V$8="C",Datos!S25,0)</f>
        <v>0</v>
      </c>
      <c r="W26" s="31">
        <f>IF(W$8="C",Datos!T25,0)</f>
        <v>0</v>
      </c>
      <c r="X26" s="31">
        <f>IF(X$8="C",Datos!U25,0)</f>
        <v>0</v>
      </c>
      <c r="Y26" s="31">
        <f>IF(Y$8="C",Datos!V25,0)</f>
        <v>0</v>
      </c>
      <c r="Z26" s="33">
        <f>IF(Z$8="C",Datos!W25,0)</f>
        <v>0</v>
      </c>
      <c r="AA26" s="26" t="str">
        <f>Datos!C25</f>
        <v>P16</v>
      </c>
    </row>
    <row r="27" spans="2:27" ht="9.75" hidden="1" customHeight="1" x14ac:dyDescent="0.2">
      <c r="B27" s="27"/>
      <c r="C27" s="27"/>
      <c r="D27" s="27"/>
      <c r="E27" s="31" t="str">
        <f>Datos!C26</f>
        <v>P17</v>
      </c>
      <c r="F27" s="32">
        <f t="shared" si="2"/>
        <v>0</v>
      </c>
      <c r="G27" s="31">
        <f>IF(G$8="C",Datos!D26,0)</f>
        <v>0</v>
      </c>
      <c r="H27" s="31">
        <f>IF(H$8="C",Datos!E26,0)</f>
        <v>0</v>
      </c>
      <c r="I27" s="31">
        <f>IF(I$8="C",Datos!F26,0)</f>
        <v>0</v>
      </c>
      <c r="J27" s="31">
        <f>IF(J$8="C",Datos!G26,0)</f>
        <v>0</v>
      </c>
      <c r="K27" s="31">
        <f>IF(K$8="C",Datos!H26,0)</f>
        <v>0</v>
      </c>
      <c r="L27" s="31">
        <f>IF(L$8="C",Datos!I26,0)</f>
        <v>0</v>
      </c>
      <c r="M27" s="31">
        <f>IF(M$8="C",Datos!J26,0)</f>
        <v>0</v>
      </c>
      <c r="N27" s="31">
        <f>IF(N$8="C",Datos!K26,0)</f>
        <v>0</v>
      </c>
      <c r="O27" s="31">
        <f>IF(O$8="C",Datos!L26,0)</f>
        <v>0</v>
      </c>
      <c r="P27" s="31">
        <f>IF(P$8="C",Datos!M26,0)</f>
        <v>0</v>
      </c>
      <c r="Q27" s="31">
        <f>IF(Q$8="C",Datos!N26,0)</f>
        <v>0</v>
      </c>
      <c r="R27" s="31">
        <f>IF(R$8="C",Datos!O26,0)</f>
        <v>0</v>
      </c>
      <c r="S27" s="31">
        <f>IF(S$8="C",Datos!P26,0)</f>
        <v>0</v>
      </c>
      <c r="T27" s="31">
        <f>IF(T$8="C",Datos!Q26,0)</f>
        <v>0</v>
      </c>
      <c r="U27" s="31">
        <f>IF(U$8="C",Datos!R26,0)</f>
        <v>0</v>
      </c>
      <c r="V27" s="31">
        <f>IF(V$8="C",Datos!S26,0)</f>
        <v>0</v>
      </c>
      <c r="W27" s="31">
        <f>IF(W$8="C",Datos!T26,0)</f>
        <v>0</v>
      </c>
      <c r="X27" s="31">
        <f>IF(X$8="C",Datos!U26,0)</f>
        <v>0</v>
      </c>
      <c r="Y27" s="31">
        <f>IF(Y$8="C",Datos!V26,0)</f>
        <v>0</v>
      </c>
      <c r="Z27" s="33">
        <f>IF(Z$8="C",Datos!W26,0)</f>
        <v>0</v>
      </c>
      <c r="AA27" s="26" t="str">
        <f>Datos!C26</f>
        <v>P17</v>
      </c>
    </row>
    <row r="28" spans="2:27" ht="9.75" hidden="1" customHeight="1" x14ac:dyDescent="0.2">
      <c r="B28" s="27"/>
      <c r="C28" s="27"/>
      <c r="D28" s="27"/>
      <c r="E28" s="31" t="str">
        <f>Datos!C27</f>
        <v>P18</v>
      </c>
      <c r="F28" s="32">
        <f t="shared" si="2"/>
        <v>0</v>
      </c>
      <c r="G28" s="31">
        <f>IF(G$8="C",Datos!D27,0)</f>
        <v>0</v>
      </c>
      <c r="H28" s="31">
        <f>IF(H$8="C",Datos!E27,0)</f>
        <v>0</v>
      </c>
      <c r="I28" s="31">
        <f>IF(I$8="C",Datos!F27,0)</f>
        <v>0</v>
      </c>
      <c r="J28" s="31">
        <f>IF(J$8="C",Datos!G27,0)</f>
        <v>0</v>
      </c>
      <c r="K28" s="31">
        <f>IF(K$8="C",Datos!H27,0)</f>
        <v>0</v>
      </c>
      <c r="L28" s="31">
        <f>IF(L$8="C",Datos!I27,0)</f>
        <v>0</v>
      </c>
      <c r="M28" s="31">
        <f>IF(M$8="C",Datos!J27,0)</f>
        <v>0</v>
      </c>
      <c r="N28" s="31">
        <f>IF(N$8="C",Datos!K27,0)</f>
        <v>0</v>
      </c>
      <c r="O28" s="31">
        <f>IF(O$8="C",Datos!L27,0)</f>
        <v>0</v>
      </c>
      <c r="P28" s="31">
        <f>IF(P$8="C",Datos!M27,0)</f>
        <v>0</v>
      </c>
      <c r="Q28" s="31">
        <f>IF(Q$8="C",Datos!N27,0)</f>
        <v>0</v>
      </c>
      <c r="R28" s="31">
        <f>IF(R$8="C",Datos!O27,0)</f>
        <v>0</v>
      </c>
      <c r="S28" s="31">
        <f>IF(S$8="C",Datos!P27,0)</f>
        <v>0</v>
      </c>
      <c r="T28" s="31">
        <f>IF(T$8="C",Datos!Q27,0)</f>
        <v>0</v>
      </c>
      <c r="U28" s="31">
        <f>IF(U$8="C",Datos!R27,0)</f>
        <v>0</v>
      </c>
      <c r="V28" s="31">
        <f>IF(V$8="C",Datos!S27,0)</f>
        <v>0</v>
      </c>
      <c r="W28" s="31">
        <f>IF(W$8="C",Datos!T27,0)</f>
        <v>0</v>
      </c>
      <c r="X28" s="31">
        <f>IF(X$8="C",Datos!U27,0)</f>
        <v>0</v>
      </c>
      <c r="Y28" s="31">
        <f>IF(Y$8="C",Datos!V27,0)</f>
        <v>0</v>
      </c>
      <c r="Z28" s="33">
        <f>IF(Z$8="C",Datos!W27,0)</f>
        <v>0</v>
      </c>
      <c r="AA28" s="26" t="str">
        <f>Datos!C27</f>
        <v>P18</v>
      </c>
    </row>
    <row r="29" spans="2:27" ht="9.75" hidden="1" customHeight="1" x14ac:dyDescent="0.2">
      <c r="B29" s="27"/>
      <c r="C29" s="27"/>
      <c r="D29" s="27"/>
      <c r="E29" s="31" t="str">
        <f>Datos!C28</f>
        <v>P19</v>
      </c>
      <c r="F29" s="32">
        <f t="shared" si="2"/>
        <v>0</v>
      </c>
      <c r="G29" s="31">
        <f>IF(G$8="C",Datos!D28,0)</f>
        <v>0</v>
      </c>
      <c r="H29" s="31">
        <f>IF(H$8="C",Datos!E28,0)</f>
        <v>0</v>
      </c>
      <c r="I29" s="31">
        <f>IF(I$8="C",Datos!F28,0)</f>
        <v>0</v>
      </c>
      <c r="J29" s="31">
        <f>IF(J$8="C",Datos!G28,0)</f>
        <v>0</v>
      </c>
      <c r="K29" s="31">
        <f>IF(K$8="C",Datos!H28,0)</f>
        <v>0</v>
      </c>
      <c r="L29" s="31">
        <f>IF(L$8="C",Datos!I28,0)</f>
        <v>0</v>
      </c>
      <c r="M29" s="31">
        <f>IF(M$8="C",Datos!J28,0)</f>
        <v>0</v>
      </c>
      <c r="N29" s="31">
        <f>IF(N$8="C",Datos!K28,0)</f>
        <v>0</v>
      </c>
      <c r="O29" s="31">
        <f>IF(O$8="C",Datos!L28,0)</f>
        <v>0</v>
      </c>
      <c r="P29" s="31">
        <f>IF(P$8="C",Datos!M28,0)</f>
        <v>0</v>
      </c>
      <c r="Q29" s="31">
        <f>IF(Q$8="C",Datos!N28,0)</f>
        <v>0</v>
      </c>
      <c r="R29" s="31">
        <f>IF(R$8="C",Datos!O28,0)</f>
        <v>0</v>
      </c>
      <c r="S29" s="31">
        <f>IF(S$8="C",Datos!P28,0)</f>
        <v>0</v>
      </c>
      <c r="T29" s="31">
        <f>IF(T$8="C",Datos!Q28,0)</f>
        <v>0</v>
      </c>
      <c r="U29" s="31">
        <f>IF(U$8="C",Datos!R28,0)</f>
        <v>0</v>
      </c>
      <c r="V29" s="31">
        <f>IF(V$8="C",Datos!S28,0)</f>
        <v>0</v>
      </c>
      <c r="W29" s="31">
        <f>IF(W$8="C",Datos!T28,0)</f>
        <v>0</v>
      </c>
      <c r="X29" s="31">
        <f>IF(X$8="C",Datos!U28,0)</f>
        <v>0</v>
      </c>
      <c r="Y29" s="31">
        <f>IF(Y$8="C",Datos!V28,0)</f>
        <v>0</v>
      </c>
      <c r="Z29" s="33">
        <f>IF(Z$8="C",Datos!W28,0)</f>
        <v>0</v>
      </c>
      <c r="AA29" s="26" t="str">
        <f>Datos!C28</f>
        <v>P19</v>
      </c>
    </row>
    <row r="30" spans="2:27" ht="9.75" hidden="1" customHeight="1" x14ac:dyDescent="0.2">
      <c r="B30" s="27"/>
      <c r="C30" s="27"/>
      <c r="D30" s="27"/>
      <c r="E30" s="31" t="str">
        <f>Datos!C29</f>
        <v>P20</v>
      </c>
      <c r="F30" s="32">
        <f t="shared" si="2"/>
        <v>0</v>
      </c>
      <c r="G30" s="31">
        <f>IF(G$8="C",Datos!D29,0)</f>
        <v>0</v>
      </c>
      <c r="H30" s="31">
        <f>IF(H$8="C",Datos!E29,0)</f>
        <v>0</v>
      </c>
      <c r="I30" s="31">
        <f>IF(I$8="C",Datos!F29,0)</f>
        <v>0</v>
      </c>
      <c r="J30" s="31">
        <f>IF(J$8="C",Datos!G29,0)</f>
        <v>0</v>
      </c>
      <c r="K30" s="31">
        <f>IF(K$8="C",Datos!H29,0)</f>
        <v>0</v>
      </c>
      <c r="L30" s="31">
        <f>IF(L$8="C",Datos!I29,0)</f>
        <v>0</v>
      </c>
      <c r="M30" s="31">
        <f>IF(M$8="C",Datos!J29,0)</f>
        <v>0</v>
      </c>
      <c r="N30" s="31">
        <f>IF(N$8="C",Datos!K29,0)</f>
        <v>0</v>
      </c>
      <c r="O30" s="31">
        <f>IF(O$8="C",Datos!L29,0)</f>
        <v>0</v>
      </c>
      <c r="P30" s="31">
        <f>IF(P$8="C",Datos!M29,0)</f>
        <v>0</v>
      </c>
      <c r="Q30" s="31">
        <f>IF(Q$8="C",Datos!N29,0)</f>
        <v>0</v>
      </c>
      <c r="R30" s="31">
        <f>IF(R$8="C",Datos!O29,0)</f>
        <v>0</v>
      </c>
      <c r="S30" s="31">
        <f>IF(S$8="C",Datos!P29,0)</f>
        <v>0</v>
      </c>
      <c r="T30" s="31">
        <f>IF(T$8="C",Datos!Q29,0)</f>
        <v>0</v>
      </c>
      <c r="U30" s="31">
        <f>IF(U$8="C",Datos!R29,0)</f>
        <v>0</v>
      </c>
      <c r="V30" s="31">
        <f>IF(V$8="C",Datos!S29,0)</f>
        <v>0</v>
      </c>
      <c r="W30" s="31">
        <f>IF(W$8="C",Datos!T29,0)</f>
        <v>0</v>
      </c>
      <c r="X30" s="31">
        <f>IF(X$8="C",Datos!U29,0)</f>
        <v>0</v>
      </c>
      <c r="Y30" s="31">
        <f>IF(Y$8="C",Datos!V29,0)</f>
        <v>0</v>
      </c>
      <c r="Z30" s="33">
        <f>IF(Z$8="C",Datos!W29,0)</f>
        <v>0</v>
      </c>
      <c r="AA30" s="26" t="str">
        <f>Datos!C29</f>
        <v>P20</v>
      </c>
    </row>
    <row r="31" spans="2:27" ht="9.75" hidden="1" customHeight="1" x14ac:dyDescent="0.2">
      <c r="B31" s="27"/>
      <c r="C31" s="27"/>
      <c r="D31" s="27"/>
      <c r="E31" s="31"/>
      <c r="F31" s="34" t="s">
        <v>36</v>
      </c>
      <c r="G31" s="40">
        <f>SUM(G11:G30)</f>
        <v>0</v>
      </c>
      <c r="H31" s="41">
        <f t="shared" ref="H31:Z31" si="3">SUM(H11:H30)</f>
        <v>0</v>
      </c>
      <c r="I31" s="41">
        <f t="shared" si="3"/>
        <v>3</v>
      </c>
      <c r="J31" s="41">
        <f t="shared" si="3"/>
        <v>0</v>
      </c>
      <c r="K31" s="41">
        <f t="shared" si="3"/>
        <v>0</v>
      </c>
      <c r="L31" s="41">
        <f t="shared" si="3"/>
        <v>0</v>
      </c>
      <c r="M31" s="41">
        <f t="shared" si="3"/>
        <v>4</v>
      </c>
      <c r="N31" s="41">
        <f t="shared" si="3"/>
        <v>3</v>
      </c>
      <c r="O31" s="41">
        <f t="shared" si="3"/>
        <v>2</v>
      </c>
      <c r="P31" s="41">
        <f t="shared" si="3"/>
        <v>0</v>
      </c>
      <c r="Q31" s="41">
        <f t="shared" si="3"/>
        <v>3</v>
      </c>
      <c r="R31" s="41">
        <f t="shared" si="3"/>
        <v>3</v>
      </c>
      <c r="S31" s="41">
        <f t="shared" si="3"/>
        <v>0</v>
      </c>
      <c r="T31" s="41">
        <f t="shared" si="3"/>
        <v>2</v>
      </c>
      <c r="U31" s="41">
        <f t="shared" si="3"/>
        <v>0</v>
      </c>
      <c r="V31" s="41">
        <f t="shared" si="3"/>
        <v>0</v>
      </c>
      <c r="W31" s="41">
        <f t="shared" si="3"/>
        <v>0</v>
      </c>
      <c r="X31" s="41">
        <f t="shared" si="3"/>
        <v>0</v>
      </c>
      <c r="Y31" s="41">
        <f t="shared" si="3"/>
        <v>0</v>
      </c>
      <c r="Z31" s="42">
        <f t="shared" si="3"/>
        <v>0</v>
      </c>
      <c r="AA31" s="27"/>
    </row>
    <row r="32" spans="2:27" ht="15" hidden="1" customHeight="1" x14ac:dyDescent="0.2">
      <c r="B32" s="27"/>
      <c r="C32" s="27"/>
      <c r="D32" s="27"/>
      <c r="E32" s="31"/>
      <c r="F32" s="27"/>
      <c r="G32" s="27"/>
      <c r="H32" s="27"/>
      <c r="I32" s="27"/>
      <c r="J32" s="27"/>
      <c r="K32" s="27"/>
      <c r="L32" s="27"/>
      <c r="M32" s="27"/>
      <c r="N32" s="27"/>
      <c r="O32" s="27"/>
      <c r="P32" s="27"/>
      <c r="Q32" s="27"/>
      <c r="R32" s="27"/>
      <c r="S32" s="27"/>
      <c r="T32" s="27"/>
      <c r="U32" s="27"/>
      <c r="V32" s="27"/>
      <c r="W32" s="27"/>
      <c r="X32" s="27"/>
      <c r="Y32" s="27"/>
      <c r="Z32" s="27"/>
      <c r="AA32" s="27"/>
    </row>
    <row r="33" spans="2:27" ht="15" hidden="1" customHeight="1" x14ac:dyDescent="0.2">
      <c r="B33" s="27"/>
      <c r="C33" s="27"/>
      <c r="D33" s="27"/>
      <c r="E33" s="35" t="s">
        <v>38</v>
      </c>
      <c r="F33" s="32">
        <f>MATCH(MAX(G31:Z31),G31:Z31,0)</f>
        <v>7</v>
      </c>
      <c r="G33" s="36" t="s">
        <v>43</v>
      </c>
      <c r="H33" s="27"/>
      <c r="I33" s="27"/>
      <c r="J33" s="27"/>
      <c r="K33" s="27"/>
      <c r="L33" s="27"/>
      <c r="M33" s="27"/>
      <c r="N33" s="27"/>
      <c r="O33" s="27"/>
      <c r="P33" s="27"/>
      <c r="Q33" s="27"/>
      <c r="R33" s="27"/>
      <c r="S33" s="27"/>
      <c r="T33" s="27"/>
      <c r="U33" s="27"/>
      <c r="V33" s="27"/>
      <c r="W33" s="27"/>
      <c r="X33" s="27"/>
      <c r="Y33" s="27"/>
      <c r="Z33" s="27"/>
      <c r="AA33" s="27"/>
    </row>
    <row r="34" spans="2:27" ht="9.75" hidden="1" customHeight="1" x14ac:dyDescent="0.2">
      <c r="B34" s="27"/>
      <c r="C34" s="27"/>
      <c r="D34" s="27"/>
      <c r="E34" s="27"/>
      <c r="F34" s="37" t="s">
        <v>37</v>
      </c>
      <c r="G34" s="46">
        <f>IF(G55=MAX($G$55:$Z$55),0,G55)</f>
        <v>0</v>
      </c>
      <c r="H34" s="46">
        <f t="shared" ref="H34:Z34" si="4">IF(H55=MAX($G$55:$Z$55),0,H55)</f>
        <v>0</v>
      </c>
      <c r="I34" s="46">
        <f t="shared" si="4"/>
        <v>2</v>
      </c>
      <c r="J34" s="46">
        <f t="shared" si="4"/>
        <v>0</v>
      </c>
      <c r="K34" s="46">
        <f t="shared" si="4"/>
        <v>0</v>
      </c>
      <c r="L34" s="46">
        <f t="shared" si="4"/>
        <v>0</v>
      </c>
      <c r="M34" s="46">
        <f t="shared" si="4"/>
        <v>0</v>
      </c>
      <c r="N34" s="46">
        <f t="shared" si="4"/>
        <v>1</v>
      </c>
      <c r="O34" s="46">
        <f t="shared" si="4"/>
        <v>1</v>
      </c>
      <c r="P34" s="46">
        <f t="shared" si="4"/>
        <v>0</v>
      </c>
      <c r="Q34" s="46">
        <f t="shared" si="4"/>
        <v>1</v>
      </c>
      <c r="R34" s="46">
        <f t="shared" si="4"/>
        <v>1</v>
      </c>
      <c r="S34" s="46">
        <f t="shared" si="4"/>
        <v>0</v>
      </c>
      <c r="T34" s="46">
        <f t="shared" si="4"/>
        <v>1</v>
      </c>
      <c r="U34" s="46">
        <f t="shared" si="4"/>
        <v>0</v>
      </c>
      <c r="V34" s="46">
        <f t="shared" si="4"/>
        <v>0</v>
      </c>
      <c r="W34" s="46">
        <f t="shared" si="4"/>
        <v>0</v>
      </c>
      <c r="X34" s="46">
        <f t="shared" si="4"/>
        <v>0</v>
      </c>
      <c r="Y34" s="46">
        <f t="shared" si="4"/>
        <v>0</v>
      </c>
      <c r="Z34" s="46">
        <f t="shared" si="4"/>
        <v>0</v>
      </c>
      <c r="AA34" s="27"/>
    </row>
    <row r="35" spans="2:27" ht="9.75" hidden="1" customHeight="1" x14ac:dyDescent="0.2">
      <c r="B35" s="27"/>
      <c r="C35" s="166" t="s">
        <v>33</v>
      </c>
      <c r="D35" s="166"/>
      <c r="E35" s="31" t="str">
        <f>E11</f>
        <v>P1</v>
      </c>
      <c r="F35" s="32">
        <f>HLOOKUP(F$33,$G$10:$Z$30,ROW(G11)-ROW(G$10)+1,FALSE)</f>
        <v>0</v>
      </c>
      <c r="G35" s="38">
        <f>IF($F35&gt;0,G11,0)</f>
        <v>0</v>
      </c>
      <c r="H35" s="38">
        <f t="shared" ref="H35:Z35" si="5">IF($F35&gt;0,H11,0)</f>
        <v>0</v>
      </c>
      <c r="I35" s="38">
        <f t="shared" si="5"/>
        <v>0</v>
      </c>
      <c r="J35" s="38">
        <f t="shared" si="5"/>
        <v>0</v>
      </c>
      <c r="K35" s="38">
        <f t="shared" si="5"/>
        <v>0</v>
      </c>
      <c r="L35" s="38">
        <f t="shared" si="5"/>
        <v>0</v>
      </c>
      <c r="M35" s="38">
        <f t="shared" si="5"/>
        <v>0</v>
      </c>
      <c r="N35" s="38">
        <f t="shared" si="5"/>
        <v>0</v>
      </c>
      <c r="O35" s="38">
        <f t="shared" si="5"/>
        <v>0</v>
      </c>
      <c r="P35" s="38">
        <f t="shared" si="5"/>
        <v>0</v>
      </c>
      <c r="Q35" s="38">
        <f t="shared" si="5"/>
        <v>0</v>
      </c>
      <c r="R35" s="38">
        <f t="shared" si="5"/>
        <v>0</v>
      </c>
      <c r="S35" s="38">
        <f t="shared" si="5"/>
        <v>0</v>
      </c>
      <c r="T35" s="38">
        <f t="shared" si="5"/>
        <v>0</v>
      </c>
      <c r="U35" s="38">
        <f t="shared" si="5"/>
        <v>0</v>
      </c>
      <c r="V35" s="38">
        <f t="shared" si="5"/>
        <v>0</v>
      </c>
      <c r="W35" s="38">
        <f t="shared" si="5"/>
        <v>0</v>
      </c>
      <c r="X35" s="38">
        <f t="shared" si="5"/>
        <v>0</v>
      </c>
      <c r="Y35" s="38">
        <f t="shared" si="5"/>
        <v>0</v>
      </c>
      <c r="Z35" s="38">
        <f t="shared" si="5"/>
        <v>0</v>
      </c>
      <c r="AA35" s="27"/>
    </row>
    <row r="36" spans="2:27" ht="9.75" hidden="1" customHeight="1" x14ac:dyDescent="0.2">
      <c r="B36" s="39"/>
      <c r="C36" s="166"/>
      <c r="D36" s="166"/>
      <c r="E36" s="31" t="str">
        <f t="shared" ref="E36:E54" si="6">E12</f>
        <v>P2</v>
      </c>
      <c r="F36" s="32">
        <f t="shared" ref="F36:F54" si="7">HLOOKUP(F$33,$G$10:$Z$30,ROW(G12)-ROW(G$10)+1,FALSE)</f>
        <v>0</v>
      </c>
      <c r="G36" s="38">
        <f t="shared" ref="G36:Z48" si="8">IF($F36&gt;0,G12,0)</f>
        <v>0</v>
      </c>
      <c r="H36" s="38">
        <f t="shared" si="8"/>
        <v>0</v>
      </c>
      <c r="I36" s="38">
        <f t="shared" si="8"/>
        <v>0</v>
      </c>
      <c r="J36" s="38">
        <f t="shared" si="8"/>
        <v>0</v>
      </c>
      <c r="K36" s="38">
        <f t="shared" si="8"/>
        <v>0</v>
      </c>
      <c r="L36" s="38">
        <f t="shared" si="8"/>
        <v>0</v>
      </c>
      <c r="M36" s="38">
        <f t="shared" si="8"/>
        <v>0</v>
      </c>
      <c r="N36" s="38">
        <f t="shared" si="8"/>
        <v>0</v>
      </c>
      <c r="O36" s="38">
        <f t="shared" si="8"/>
        <v>0</v>
      </c>
      <c r="P36" s="38">
        <f t="shared" si="8"/>
        <v>0</v>
      </c>
      <c r="Q36" s="38">
        <f t="shared" si="8"/>
        <v>0</v>
      </c>
      <c r="R36" s="38">
        <f t="shared" si="8"/>
        <v>0</v>
      </c>
      <c r="S36" s="38">
        <f t="shared" si="8"/>
        <v>0</v>
      </c>
      <c r="T36" s="38">
        <f t="shared" si="8"/>
        <v>0</v>
      </c>
      <c r="U36" s="38">
        <f t="shared" si="8"/>
        <v>0</v>
      </c>
      <c r="V36" s="38">
        <f t="shared" si="8"/>
        <v>0</v>
      </c>
      <c r="W36" s="38">
        <f t="shared" si="8"/>
        <v>0</v>
      </c>
      <c r="X36" s="38">
        <f t="shared" si="8"/>
        <v>0</v>
      </c>
      <c r="Y36" s="38">
        <f t="shared" si="8"/>
        <v>0</v>
      </c>
      <c r="Z36" s="38">
        <f t="shared" si="8"/>
        <v>0</v>
      </c>
      <c r="AA36" s="27"/>
    </row>
    <row r="37" spans="2:27" ht="9.75" hidden="1" customHeight="1" x14ac:dyDescent="0.2">
      <c r="B37" s="27"/>
      <c r="C37" s="166"/>
      <c r="D37" s="166"/>
      <c r="E37" s="31" t="str">
        <f t="shared" si="6"/>
        <v>P3</v>
      </c>
      <c r="F37" s="32">
        <f t="shared" si="7"/>
        <v>0</v>
      </c>
      <c r="G37" s="38">
        <f t="shared" si="8"/>
        <v>0</v>
      </c>
      <c r="H37" s="38">
        <f t="shared" si="8"/>
        <v>0</v>
      </c>
      <c r="I37" s="38">
        <f t="shared" si="8"/>
        <v>0</v>
      </c>
      <c r="J37" s="38">
        <f t="shared" si="8"/>
        <v>0</v>
      </c>
      <c r="K37" s="38">
        <f t="shared" si="8"/>
        <v>0</v>
      </c>
      <c r="L37" s="38">
        <f t="shared" si="8"/>
        <v>0</v>
      </c>
      <c r="M37" s="38">
        <f t="shared" si="8"/>
        <v>0</v>
      </c>
      <c r="N37" s="38">
        <f t="shared" si="8"/>
        <v>0</v>
      </c>
      <c r="O37" s="38">
        <f t="shared" si="8"/>
        <v>0</v>
      </c>
      <c r="P37" s="38">
        <f t="shared" si="8"/>
        <v>0</v>
      </c>
      <c r="Q37" s="38">
        <f t="shared" si="8"/>
        <v>0</v>
      </c>
      <c r="R37" s="38">
        <f t="shared" si="8"/>
        <v>0</v>
      </c>
      <c r="S37" s="38">
        <f t="shared" si="8"/>
        <v>0</v>
      </c>
      <c r="T37" s="38">
        <f t="shared" si="8"/>
        <v>0</v>
      </c>
      <c r="U37" s="38">
        <f t="shared" si="8"/>
        <v>0</v>
      </c>
      <c r="V37" s="38">
        <f t="shared" si="8"/>
        <v>0</v>
      </c>
      <c r="W37" s="38">
        <f t="shared" si="8"/>
        <v>0</v>
      </c>
      <c r="X37" s="38">
        <f t="shared" si="8"/>
        <v>0</v>
      </c>
      <c r="Y37" s="38">
        <f t="shared" si="8"/>
        <v>0</v>
      </c>
      <c r="Z37" s="38">
        <f t="shared" si="8"/>
        <v>0</v>
      </c>
      <c r="AA37" s="27"/>
    </row>
    <row r="38" spans="2:27" ht="9.75" hidden="1" customHeight="1" x14ac:dyDescent="0.2">
      <c r="B38" s="27"/>
      <c r="C38" s="27"/>
      <c r="D38" s="27"/>
      <c r="E38" s="31" t="str">
        <f t="shared" si="6"/>
        <v>P4</v>
      </c>
      <c r="F38" s="32">
        <f t="shared" si="7"/>
        <v>1</v>
      </c>
      <c r="G38" s="38">
        <f t="shared" si="8"/>
        <v>0</v>
      </c>
      <c r="H38" s="38">
        <f t="shared" si="8"/>
        <v>0</v>
      </c>
      <c r="I38" s="38">
        <f t="shared" si="8"/>
        <v>1</v>
      </c>
      <c r="J38" s="38">
        <f t="shared" si="8"/>
        <v>0</v>
      </c>
      <c r="K38" s="38">
        <f t="shared" si="8"/>
        <v>0</v>
      </c>
      <c r="L38" s="38">
        <f t="shared" si="8"/>
        <v>0</v>
      </c>
      <c r="M38" s="38">
        <f t="shared" si="8"/>
        <v>1</v>
      </c>
      <c r="N38" s="38">
        <f t="shared" si="8"/>
        <v>0</v>
      </c>
      <c r="O38" s="38">
        <f t="shared" si="8"/>
        <v>1</v>
      </c>
      <c r="P38" s="38">
        <f t="shared" si="8"/>
        <v>0</v>
      </c>
      <c r="Q38" s="38">
        <f t="shared" si="8"/>
        <v>1</v>
      </c>
      <c r="R38" s="38">
        <f t="shared" si="8"/>
        <v>0</v>
      </c>
      <c r="S38" s="38">
        <f t="shared" si="8"/>
        <v>0</v>
      </c>
      <c r="T38" s="38">
        <f t="shared" si="8"/>
        <v>1</v>
      </c>
      <c r="U38" s="38">
        <f t="shared" si="8"/>
        <v>0</v>
      </c>
      <c r="V38" s="38">
        <f t="shared" si="8"/>
        <v>0</v>
      </c>
      <c r="W38" s="38">
        <f t="shared" si="8"/>
        <v>0</v>
      </c>
      <c r="X38" s="38">
        <f t="shared" si="8"/>
        <v>0</v>
      </c>
      <c r="Y38" s="38">
        <f t="shared" si="8"/>
        <v>0</v>
      </c>
      <c r="Z38" s="38">
        <f t="shared" si="8"/>
        <v>0</v>
      </c>
      <c r="AA38" s="27"/>
    </row>
    <row r="39" spans="2:27" ht="9.75" hidden="1" customHeight="1" x14ac:dyDescent="0.2">
      <c r="B39" s="27"/>
      <c r="C39" s="27"/>
      <c r="D39" s="27"/>
      <c r="E39" s="31" t="str">
        <f t="shared" si="6"/>
        <v>P5</v>
      </c>
      <c r="F39" s="32">
        <f t="shared" si="7"/>
        <v>0</v>
      </c>
      <c r="G39" s="38">
        <f t="shared" si="8"/>
        <v>0</v>
      </c>
      <c r="H39" s="38">
        <f t="shared" si="8"/>
        <v>0</v>
      </c>
      <c r="I39" s="38">
        <f t="shared" si="8"/>
        <v>0</v>
      </c>
      <c r="J39" s="38">
        <f t="shared" si="8"/>
        <v>0</v>
      </c>
      <c r="K39" s="38">
        <f t="shared" si="8"/>
        <v>0</v>
      </c>
      <c r="L39" s="38">
        <f t="shared" si="8"/>
        <v>0</v>
      </c>
      <c r="M39" s="38">
        <f t="shared" si="8"/>
        <v>0</v>
      </c>
      <c r="N39" s="38">
        <f t="shared" si="8"/>
        <v>0</v>
      </c>
      <c r="O39" s="38">
        <f t="shared" si="8"/>
        <v>0</v>
      </c>
      <c r="P39" s="38">
        <f t="shared" si="8"/>
        <v>0</v>
      </c>
      <c r="Q39" s="38">
        <f t="shared" si="8"/>
        <v>0</v>
      </c>
      <c r="R39" s="38">
        <f t="shared" si="8"/>
        <v>0</v>
      </c>
      <c r="S39" s="38">
        <f t="shared" si="8"/>
        <v>0</v>
      </c>
      <c r="T39" s="38">
        <f t="shared" si="8"/>
        <v>0</v>
      </c>
      <c r="U39" s="38">
        <f t="shared" si="8"/>
        <v>0</v>
      </c>
      <c r="V39" s="38">
        <f t="shared" si="8"/>
        <v>0</v>
      </c>
      <c r="W39" s="38">
        <f t="shared" si="8"/>
        <v>0</v>
      </c>
      <c r="X39" s="38">
        <f t="shared" si="8"/>
        <v>0</v>
      </c>
      <c r="Y39" s="38">
        <f t="shared" si="8"/>
        <v>0</v>
      </c>
      <c r="Z39" s="38">
        <f t="shared" si="8"/>
        <v>0</v>
      </c>
      <c r="AA39" s="27"/>
    </row>
    <row r="40" spans="2:27" ht="9.75" hidden="1" customHeight="1" x14ac:dyDescent="0.2">
      <c r="B40" s="27"/>
      <c r="C40" s="27"/>
      <c r="D40" s="27"/>
      <c r="E40" s="31" t="str">
        <f t="shared" si="6"/>
        <v>P6</v>
      </c>
      <c r="F40" s="32">
        <f t="shared" si="7"/>
        <v>0</v>
      </c>
      <c r="G40" s="38">
        <f t="shared" si="8"/>
        <v>0</v>
      </c>
      <c r="H40" s="38">
        <f t="shared" si="8"/>
        <v>0</v>
      </c>
      <c r="I40" s="38">
        <f t="shared" si="8"/>
        <v>0</v>
      </c>
      <c r="J40" s="38">
        <f t="shared" si="8"/>
        <v>0</v>
      </c>
      <c r="K40" s="38">
        <f t="shared" si="8"/>
        <v>0</v>
      </c>
      <c r="L40" s="38">
        <f t="shared" si="8"/>
        <v>0</v>
      </c>
      <c r="M40" s="38">
        <f t="shared" si="8"/>
        <v>0</v>
      </c>
      <c r="N40" s="38">
        <f t="shared" si="8"/>
        <v>0</v>
      </c>
      <c r="O40" s="38">
        <f t="shared" si="8"/>
        <v>0</v>
      </c>
      <c r="P40" s="38">
        <f t="shared" si="8"/>
        <v>0</v>
      </c>
      <c r="Q40" s="38">
        <f t="shared" si="8"/>
        <v>0</v>
      </c>
      <c r="R40" s="38">
        <f t="shared" si="8"/>
        <v>0</v>
      </c>
      <c r="S40" s="38">
        <f t="shared" si="8"/>
        <v>0</v>
      </c>
      <c r="T40" s="38">
        <f t="shared" si="8"/>
        <v>0</v>
      </c>
      <c r="U40" s="38">
        <f t="shared" si="8"/>
        <v>0</v>
      </c>
      <c r="V40" s="38">
        <f t="shared" si="8"/>
        <v>0</v>
      </c>
      <c r="W40" s="38">
        <f t="shared" si="8"/>
        <v>0</v>
      </c>
      <c r="X40" s="38">
        <f t="shared" si="8"/>
        <v>0</v>
      </c>
      <c r="Y40" s="38">
        <f t="shared" si="8"/>
        <v>0</v>
      </c>
      <c r="Z40" s="38">
        <f t="shared" si="8"/>
        <v>0</v>
      </c>
      <c r="AA40" s="27"/>
    </row>
    <row r="41" spans="2:27" ht="9.75" hidden="1" customHeight="1" x14ac:dyDescent="0.2">
      <c r="B41" s="27"/>
      <c r="C41" s="27"/>
      <c r="D41" s="27"/>
      <c r="E41" s="31" t="str">
        <f t="shared" si="6"/>
        <v>P7</v>
      </c>
      <c r="F41" s="32">
        <f t="shared" si="7"/>
        <v>0</v>
      </c>
      <c r="G41" s="38">
        <f t="shared" si="8"/>
        <v>0</v>
      </c>
      <c r="H41" s="38">
        <f t="shared" si="8"/>
        <v>0</v>
      </c>
      <c r="I41" s="38">
        <f t="shared" si="8"/>
        <v>0</v>
      </c>
      <c r="J41" s="38">
        <f t="shared" si="8"/>
        <v>0</v>
      </c>
      <c r="K41" s="38">
        <f t="shared" si="8"/>
        <v>0</v>
      </c>
      <c r="L41" s="38">
        <f t="shared" si="8"/>
        <v>0</v>
      </c>
      <c r="M41" s="38">
        <f t="shared" si="8"/>
        <v>0</v>
      </c>
      <c r="N41" s="38">
        <f t="shared" si="8"/>
        <v>0</v>
      </c>
      <c r="O41" s="38">
        <f t="shared" si="8"/>
        <v>0</v>
      </c>
      <c r="P41" s="38">
        <f t="shared" si="8"/>
        <v>0</v>
      </c>
      <c r="Q41" s="38">
        <f t="shared" si="8"/>
        <v>0</v>
      </c>
      <c r="R41" s="38">
        <f t="shared" si="8"/>
        <v>0</v>
      </c>
      <c r="S41" s="38">
        <f t="shared" si="8"/>
        <v>0</v>
      </c>
      <c r="T41" s="38">
        <f t="shared" si="8"/>
        <v>0</v>
      </c>
      <c r="U41" s="38">
        <f t="shared" si="8"/>
        <v>0</v>
      </c>
      <c r="V41" s="38">
        <f t="shared" si="8"/>
        <v>0</v>
      </c>
      <c r="W41" s="38">
        <f t="shared" si="8"/>
        <v>0</v>
      </c>
      <c r="X41" s="38">
        <f t="shared" si="8"/>
        <v>0</v>
      </c>
      <c r="Y41" s="38">
        <f t="shared" si="8"/>
        <v>0</v>
      </c>
      <c r="Z41" s="38">
        <f t="shared" si="8"/>
        <v>0</v>
      </c>
      <c r="AA41" s="27"/>
    </row>
    <row r="42" spans="2:27" ht="9.75" hidden="1" customHeight="1" x14ac:dyDescent="0.2">
      <c r="B42" s="27"/>
      <c r="C42" s="27"/>
      <c r="D42" s="27"/>
      <c r="E42" s="31" t="str">
        <f t="shared" si="6"/>
        <v>P8</v>
      </c>
      <c r="F42" s="32">
        <f t="shared" si="7"/>
        <v>0</v>
      </c>
      <c r="G42" s="38">
        <f t="shared" si="8"/>
        <v>0</v>
      </c>
      <c r="H42" s="38">
        <f t="shared" si="8"/>
        <v>0</v>
      </c>
      <c r="I42" s="38">
        <f t="shared" si="8"/>
        <v>0</v>
      </c>
      <c r="J42" s="38">
        <f t="shared" si="8"/>
        <v>0</v>
      </c>
      <c r="K42" s="38">
        <f t="shared" si="8"/>
        <v>0</v>
      </c>
      <c r="L42" s="38">
        <f t="shared" si="8"/>
        <v>0</v>
      </c>
      <c r="M42" s="38">
        <f t="shared" si="8"/>
        <v>0</v>
      </c>
      <c r="N42" s="38">
        <f t="shared" si="8"/>
        <v>0</v>
      </c>
      <c r="O42" s="38">
        <f t="shared" si="8"/>
        <v>0</v>
      </c>
      <c r="P42" s="38">
        <f t="shared" si="8"/>
        <v>0</v>
      </c>
      <c r="Q42" s="38">
        <f t="shared" si="8"/>
        <v>0</v>
      </c>
      <c r="R42" s="38">
        <f t="shared" si="8"/>
        <v>0</v>
      </c>
      <c r="S42" s="38">
        <f t="shared" si="8"/>
        <v>0</v>
      </c>
      <c r="T42" s="38">
        <f t="shared" si="8"/>
        <v>0</v>
      </c>
      <c r="U42" s="38">
        <f t="shared" si="8"/>
        <v>0</v>
      </c>
      <c r="V42" s="38">
        <f t="shared" si="8"/>
        <v>0</v>
      </c>
      <c r="W42" s="38">
        <f t="shared" si="8"/>
        <v>0</v>
      </c>
      <c r="X42" s="38">
        <f t="shared" si="8"/>
        <v>0</v>
      </c>
      <c r="Y42" s="38">
        <f t="shared" si="8"/>
        <v>0</v>
      </c>
      <c r="Z42" s="38">
        <f t="shared" si="8"/>
        <v>0</v>
      </c>
      <c r="AA42" s="27"/>
    </row>
    <row r="43" spans="2:27" ht="9.75" hidden="1" customHeight="1" x14ac:dyDescent="0.2">
      <c r="B43" s="27"/>
      <c r="C43" s="27"/>
      <c r="D43" s="27"/>
      <c r="E43" s="31" t="str">
        <f t="shared" si="6"/>
        <v>P9</v>
      </c>
      <c r="F43" s="32">
        <f t="shared" si="7"/>
        <v>1</v>
      </c>
      <c r="G43" s="38">
        <f t="shared" si="8"/>
        <v>0</v>
      </c>
      <c r="H43" s="38">
        <f t="shared" si="8"/>
        <v>0</v>
      </c>
      <c r="I43" s="38">
        <f t="shared" si="8"/>
        <v>0</v>
      </c>
      <c r="J43" s="38">
        <f t="shared" si="8"/>
        <v>0</v>
      </c>
      <c r="K43" s="38">
        <f t="shared" si="8"/>
        <v>0</v>
      </c>
      <c r="L43" s="38">
        <f t="shared" si="8"/>
        <v>0</v>
      </c>
      <c r="M43" s="38">
        <f t="shared" si="8"/>
        <v>1</v>
      </c>
      <c r="N43" s="38">
        <f t="shared" si="8"/>
        <v>0</v>
      </c>
      <c r="O43" s="38">
        <f t="shared" si="8"/>
        <v>0</v>
      </c>
      <c r="P43" s="38">
        <f t="shared" si="8"/>
        <v>0</v>
      </c>
      <c r="Q43" s="38">
        <f t="shared" si="8"/>
        <v>0</v>
      </c>
      <c r="R43" s="38">
        <f t="shared" si="8"/>
        <v>0</v>
      </c>
      <c r="S43" s="38">
        <f t="shared" si="8"/>
        <v>0</v>
      </c>
      <c r="T43" s="38">
        <f t="shared" si="8"/>
        <v>0</v>
      </c>
      <c r="U43" s="38">
        <f t="shared" si="8"/>
        <v>0</v>
      </c>
      <c r="V43" s="38">
        <f t="shared" si="8"/>
        <v>0</v>
      </c>
      <c r="W43" s="38">
        <f t="shared" si="8"/>
        <v>0</v>
      </c>
      <c r="X43" s="38">
        <f t="shared" si="8"/>
        <v>0</v>
      </c>
      <c r="Y43" s="38">
        <f t="shared" si="8"/>
        <v>0</v>
      </c>
      <c r="Z43" s="38">
        <f t="shared" si="8"/>
        <v>0</v>
      </c>
      <c r="AA43" s="27"/>
    </row>
    <row r="44" spans="2:27" ht="9.75" hidden="1" customHeight="1" x14ac:dyDescent="0.2">
      <c r="B44" s="27"/>
      <c r="C44" s="27"/>
      <c r="D44" s="27"/>
      <c r="E44" s="31" t="str">
        <f t="shared" si="6"/>
        <v>P10</v>
      </c>
      <c r="F44" s="32">
        <f t="shared" si="7"/>
        <v>0</v>
      </c>
      <c r="G44" s="38">
        <f t="shared" si="8"/>
        <v>0</v>
      </c>
      <c r="H44" s="38">
        <f t="shared" si="8"/>
        <v>0</v>
      </c>
      <c r="I44" s="38">
        <f t="shared" si="8"/>
        <v>0</v>
      </c>
      <c r="J44" s="38">
        <f t="shared" si="8"/>
        <v>0</v>
      </c>
      <c r="K44" s="38">
        <f t="shared" si="8"/>
        <v>0</v>
      </c>
      <c r="L44" s="38">
        <f t="shared" si="8"/>
        <v>0</v>
      </c>
      <c r="M44" s="38">
        <f t="shared" si="8"/>
        <v>0</v>
      </c>
      <c r="N44" s="38">
        <f t="shared" si="8"/>
        <v>0</v>
      </c>
      <c r="O44" s="38">
        <f t="shared" si="8"/>
        <v>0</v>
      </c>
      <c r="P44" s="38">
        <f t="shared" si="8"/>
        <v>0</v>
      </c>
      <c r="Q44" s="38">
        <f t="shared" si="8"/>
        <v>0</v>
      </c>
      <c r="R44" s="38">
        <f t="shared" si="8"/>
        <v>0</v>
      </c>
      <c r="S44" s="38">
        <f t="shared" si="8"/>
        <v>0</v>
      </c>
      <c r="T44" s="38">
        <f t="shared" si="8"/>
        <v>0</v>
      </c>
      <c r="U44" s="38">
        <f t="shared" si="8"/>
        <v>0</v>
      </c>
      <c r="V44" s="38">
        <f t="shared" si="8"/>
        <v>0</v>
      </c>
      <c r="W44" s="38">
        <f t="shared" si="8"/>
        <v>0</v>
      </c>
      <c r="X44" s="38">
        <f t="shared" si="8"/>
        <v>0</v>
      </c>
      <c r="Y44" s="38">
        <f t="shared" si="8"/>
        <v>0</v>
      </c>
      <c r="Z44" s="38">
        <f t="shared" si="8"/>
        <v>0</v>
      </c>
      <c r="AA44" s="27"/>
    </row>
    <row r="45" spans="2:27" ht="9.75" hidden="1" customHeight="1" x14ac:dyDescent="0.2">
      <c r="B45" s="27"/>
      <c r="C45" s="27"/>
      <c r="D45" s="27"/>
      <c r="E45" s="31" t="str">
        <f t="shared" si="6"/>
        <v>P11</v>
      </c>
      <c r="F45" s="32">
        <f t="shared" si="7"/>
        <v>1</v>
      </c>
      <c r="G45" s="38">
        <f t="shared" si="8"/>
        <v>0</v>
      </c>
      <c r="H45" s="38">
        <f t="shared" si="8"/>
        <v>0</v>
      </c>
      <c r="I45" s="38">
        <f t="shared" si="8"/>
        <v>0</v>
      </c>
      <c r="J45" s="38">
        <f t="shared" si="8"/>
        <v>0</v>
      </c>
      <c r="K45" s="38">
        <f t="shared" si="8"/>
        <v>0</v>
      </c>
      <c r="L45" s="38">
        <f t="shared" si="8"/>
        <v>0</v>
      </c>
      <c r="M45" s="38">
        <f t="shared" si="8"/>
        <v>1</v>
      </c>
      <c r="N45" s="38">
        <f t="shared" si="8"/>
        <v>0</v>
      </c>
      <c r="O45" s="38">
        <f t="shared" si="8"/>
        <v>0</v>
      </c>
      <c r="P45" s="38">
        <f t="shared" si="8"/>
        <v>0</v>
      </c>
      <c r="Q45" s="38">
        <f t="shared" si="8"/>
        <v>0</v>
      </c>
      <c r="R45" s="38">
        <f t="shared" si="8"/>
        <v>0</v>
      </c>
      <c r="S45" s="38">
        <f t="shared" si="8"/>
        <v>0</v>
      </c>
      <c r="T45" s="38">
        <f t="shared" si="8"/>
        <v>0</v>
      </c>
      <c r="U45" s="38">
        <f t="shared" si="8"/>
        <v>0</v>
      </c>
      <c r="V45" s="38">
        <f t="shared" si="8"/>
        <v>0</v>
      </c>
      <c r="W45" s="38">
        <f t="shared" si="8"/>
        <v>0</v>
      </c>
      <c r="X45" s="38">
        <f t="shared" si="8"/>
        <v>0</v>
      </c>
      <c r="Y45" s="38">
        <f t="shared" si="8"/>
        <v>0</v>
      </c>
      <c r="Z45" s="38">
        <f t="shared" si="8"/>
        <v>0</v>
      </c>
      <c r="AA45" s="27"/>
    </row>
    <row r="46" spans="2:27" ht="9.75" hidden="1" customHeight="1" x14ac:dyDescent="0.2">
      <c r="B46" s="27"/>
      <c r="C46" s="27"/>
      <c r="D46" s="27"/>
      <c r="E46" s="31" t="str">
        <f t="shared" si="6"/>
        <v>P12</v>
      </c>
      <c r="F46" s="32">
        <f t="shared" si="7"/>
        <v>0</v>
      </c>
      <c r="G46" s="38">
        <f t="shared" si="8"/>
        <v>0</v>
      </c>
      <c r="H46" s="38">
        <f t="shared" si="8"/>
        <v>0</v>
      </c>
      <c r="I46" s="38">
        <f t="shared" si="8"/>
        <v>0</v>
      </c>
      <c r="J46" s="38">
        <f t="shared" si="8"/>
        <v>0</v>
      </c>
      <c r="K46" s="38">
        <f t="shared" si="8"/>
        <v>0</v>
      </c>
      <c r="L46" s="38">
        <f t="shared" si="8"/>
        <v>0</v>
      </c>
      <c r="M46" s="38">
        <f t="shared" si="8"/>
        <v>0</v>
      </c>
      <c r="N46" s="38">
        <f t="shared" si="8"/>
        <v>0</v>
      </c>
      <c r="O46" s="38">
        <f t="shared" si="8"/>
        <v>0</v>
      </c>
      <c r="P46" s="38">
        <f t="shared" si="8"/>
        <v>0</v>
      </c>
      <c r="Q46" s="38">
        <f t="shared" si="8"/>
        <v>0</v>
      </c>
      <c r="R46" s="38">
        <f t="shared" si="8"/>
        <v>0</v>
      </c>
      <c r="S46" s="38">
        <f t="shared" si="8"/>
        <v>0</v>
      </c>
      <c r="T46" s="38">
        <f t="shared" si="8"/>
        <v>0</v>
      </c>
      <c r="U46" s="38">
        <f t="shared" si="8"/>
        <v>0</v>
      </c>
      <c r="V46" s="38">
        <f t="shared" si="8"/>
        <v>0</v>
      </c>
      <c r="W46" s="38">
        <f t="shared" si="8"/>
        <v>0</v>
      </c>
      <c r="X46" s="38">
        <f t="shared" si="8"/>
        <v>0</v>
      </c>
      <c r="Y46" s="38">
        <f t="shared" si="8"/>
        <v>0</v>
      </c>
      <c r="Z46" s="38">
        <f t="shared" si="8"/>
        <v>0</v>
      </c>
      <c r="AA46" s="27"/>
    </row>
    <row r="47" spans="2:27" ht="9.75" hidden="1" customHeight="1" x14ac:dyDescent="0.2">
      <c r="B47" s="27"/>
      <c r="C47" s="27"/>
      <c r="D47" s="27"/>
      <c r="E47" s="31" t="str">
        <f t="shared" si="6"/>
        <v>P13</v>
      </c>
      <c r="F47" s="32">
        <f t="shared" si="7"/>
        <v>1</v>
      </c>
      <c r="G47" s="38">
        <f t="shared" si="8"/>
        <v>0</v>
      </c>
      <c r="H47" s="38">
        <f t="shared" si="8"/>
        <v>0</v>
      </c>
      <c r="I47" s="38">
        <f t="shared" si="8"/>
        <v>1</v>
      </c>
      <c r="J47" s="38">
        <f t="shared" si="8"/>
        <v>0</v>
      </c>
      <c r="K47" s="38">
        <f t="shared" si="8"/>
        <v>0</v>
      </c>
      <c r="L47" s="38">
        <f t="shared" si="8"/>
        <v>0</v>
      </c>
      <c r="M47" s="38">
        <f t="shared" si="8"/>
        <v>1</v>
      </c>
      <c r="N47" s="38">
        <f t="shared" si="8"/>
        <v>1</v>
      </c>
      <c r="O47" s="38">
        <f t="shared" si="8"/>
        <v>0</v>
      </c>
      <c r="P47" s="38">
        <f t="shared" si="8"/>
        <v>0</v>
      </c>
      <c r="Q47" s="38">
        <f t="shared" si="8"/>
        <v>0</v>
      </c>
      <c r="R47" s="38">
        <f t="shared" si="8"/>
        <v>1</v>
      </c>
      <c r="S47" s="38">
        <f t="shared" si="8"/>
        <v>0</v>
      </c>
      <c r="T47" s="38">
        <f t="shared" si="8"/>
        <v>0</v>
      </c>
      <c r="U47" s="38">
        <f t="shared" si="8"/>
        <v>0</v>
      </c>
      <c r="V47" s="38">
        <f t="shared" si="8"/>
        <v>0</v>
      </c>
      <c r="W47" s="38">
        <f t="shared" si="8"/>
        <v>0</v>
      </c>
      <c r="X47" s="38">
        <f t="shared" si="8"/>
        <v>0</v>
      </c>
      <c r="Y47" s="38">
        <f t="shared" si="8"/>
        <v>0</v>
      </c>
      <c r="Z47" s="38">
        <f t="shared" si="8"/>
        <v>0</v>
      </c>
      <c r="AA47" s="27"/>
    </row>
    <row r="48" spans="2:27" ht="9.75" hidden="1" customHeight="1" x14ac:dyDescent="0.2">
      <c r="B48" s="27"/>
      <c r="C48" s="27"/>
      <c r="D48" s="27"/>
      <c r="E48" s="31" t="str">
        <f t="shared" si="6"/>
        <v>P14</v>
      </c>
      <c r="F48" s="32">
        <f t="shared" si="7"/>
        <v>0</v>
      </c>
      <c r="G48" s="38">
        <f t="shared" si="8"/>
        <v>0</v>
      </c>
      <c r="H48" s="38">
        <f t="shared" si="8"/>
        <v>0</v>
      </c>
      <c r="I48" s="38">
        <f t="shared" si="8"/>
        <v>0</v>
      </c>
      <c r="J48" s="38">
        <f t="shared" si="8"/>
        <v>0</v>
      </c>
      <c r="K48" s="38">
        <f t="shared" si="8"/>
        <v>0</v>
      </c>
      <c r="L48" s="38">
        <f t="shared" si="8"/>
        <v>0</v>
      </c>
      <c r="M48" s="38">
        <f t="shared" si="8"/>
        <v>0</v>
      </c>
      <c r="N48" s="38">
        <f t="shared" si="8"/>
        <v>0</v>
      </c>
      <c r="O48" s="38">
        <f t="shared" si="8"/>
        <v>0</v>
      </c>
      <c r="P48" s="38">
        <f t="shared" si="8"/>
        <v>0</v>
      </c>
      <c r="Q48" s="38">
        <f t="shared" si="8"/>
        <v>0</v>
      </c>
      <c r="R48" s="38">
        <f t="shared" si="8"/>
        <v>0</v>
      </c>
      <c r="S48" s="38">
        <f t="shared" si="8"/>
        <v>0</v>
      </c>
      <c r="T48" s="38">
        <f t="shared" si="8"/>
        <v>0</v>
      </c>
      <c r="U48" s="38">
        <f t="shared" si="8"/>
        <v>0</v>
      </c>
      <c r="V48" s="38">
        <f>IF($F48&gt;0,V24,0)</f>
        <v>0</v>
      </c>
      <c r="W48" s="38">
        <f>IF($F48&gt;0,W24,0)</f>
        <v>0</v>
      </c>
      <c r="X48" s="38">
        <f>IF($F48&gt;0,X24,0)</f>
        <v>0</v>
      </c>
      <c r="Y48" s="38">
        <f>IF($F48&gt;0,Y24,0)</f>
        <v>0</v>
      </c>
      <c r="Z48" s="38">
        <f>IF($F48&gt;0,Z24,0)</f>
        <v>0</v>
      </c>
      <c r="AA48" s="27"/>
    </row>
    <row r="49" spans="2:27" ht="9.75" hidden="1" customHeight="1" x14ac:dyDescent="0.2">
      <c r="B49" s="27"/>
      <c r="C49" s="27"/>
      <c r="D49" s="27"/>
      <c r="E49" s="31" t="str">
        <f t="shared" si="6"/>
        <v>P15</v>
      </c>
      <c r="F49" s="32">
        <f t="shared" si="7"/>
        <v>0</v>
      </c>
      <c r="G49" s="38">
        <f t="shared" ref="G49:Z54" si="9">IF($F49&gt;0,G25,0)</f>
        <v>0</v>
      </c>
      <c r="H49" s="38">
        <f t="shared" si="9"/>
        <v>0</v>
      </c>
      <c r="I49" s="38">
        <f t="shared" si="9"/>
        <v>0</v>
      </c>
      <c r="J49" s="38">
        <f t="shared" si="9"/>
        <v>0</v>
      </c>
      <c r="K49" s="38">
        <f t="shared" si="9"/>
        <v>0</v>
      </c>
      <c r="L49" s="38">
        <f t="shared" si="9"/>
        <v>0</v>
      </c>
      <c r="M49" s="38">
        <f t="shared" si="9"/>
        <v>0</v>
      </c>
      <c r="N49" s="38">
        <f t="shared" si="9"/>
        <v>0</v>
      </c>
      <c r="O49" s="38">
        <f t="shared" si="9"/>
        <v>0</v>
      </c>
      <c r="P49" s="38">
        <f t="shared" si="9"/>
        <v>0</v>
      </c>
      <c r="Q49" s="38">
        <f t="shared" si="9"/>
        <v>0</v>
      </c>
      <c r="R49" s="38">
        <f t="shared" si="9"/>
        <v>0</v>
      </c>
      <c r="S49" s="38">
        <f t="shared" si="9"/>
        <v>0</v>
      </c>
      <c r="T49" s="38">
        <f t="shared" si="9"/>
        <v>0</v>
      </c>
      <c r="U49" s="38">
        <f t="shared" si="9"/>
        <v>0</v>
      </c>
      <c r="V49" s="38">
        <f t="shared" si="9"/>
        <v>0</v>
      </c>
      <c r="W49" s="38">
        <f t="shared" si="9"/>
        <v>0</v>
      </c>
      <c r="X49" s="38">
        <f t="shared" si="9"/>
        <v>0</v>
      </c>
      <c r="Y49" s="38">
        <f t="shared" si="9"/>
        <v>0</v>
      </c>
      <c r="Z49" s="38">
        <f t="shared" si="9"/>
        <v>0</v>
      </c>
      <c r="AA49" s="27"/>
    </row>
    <row r="50" spans="2:27" ht="9.75" hidden="1" customHeight="1" x14ac:dyDescent="0.2">
      <c r="B50" s="27"/>
      <c r="C50" s="27"/>
      <c r="D50" s="27"/>
      <c r="E50" s="31" t="str">
        <f t="shared" si="6"/>
        <v>P16</v>
      </c>
      <c r="F50" s="32">
        <f t="shared" si="7"/>
        <v>0</v>
      </c>
      <c r="G50" s="38">
        <f t="shared" si="9"/>
        <v>0</v>
      </c>
      <c r="H50" s="38">
        <f t="shared" si="9"/>
        <v>0</v>
      </c>
      <c r="I50" s="38">
        <f t="shared" si="9"/>
        <v>0</v>
      </c>
      <c r="J50" s="38">
        <f t="shared" si="9"/>
        <v>0</v>
      </c>
      <c r="K50" s="38">
        <f t="shared" si="9"/>
        <v>0</v>
      </c>
      <c r="L50" s="38">
        <f t="shared" si="9"/>
        <v>0</v>
      </c>
      <c r="M50" s="38">
        <f t="shared" si="9"/>
        <v>0</v>
      </c>
      <c r="N50" s="38">
        <f t="shared" si="9"/>
        <v>0</v>
      </c>
      <c r="O50" s="38">
        <f t="shared" si="9"/>
        <v>0</v>
      </c>
      <c r="P50" s="38">
        <f t="shared" si="9"/>
        <v>0</v>
      </c>
      <c r="Q50" s="38">
        <f t="shared" si="9"/>
        <v>0</v>
      </c>
      <c r="R50" s="38">
        <f t="shared" si="9"/>
        <v>0</v>
      </c>
      <c r="S50" s="38">
        <f t="shared" si="9"/>
        <v>0</v>
      </c>
      <c r="T50" s="38">
        <f t="shared" si="9"/>
        <v>0</v>
      </c>
      <c r="U50" s="38">
        <f t="shared" si="9"/>
        <v>0</v>
      </c>
      <c r="V50" s="38">
        <f t="shared" si="9"/>
        <v>0</v>
      </c>
      <c r="W50" s="38">
        <f t="shared" si="9"/>
        <v>0</v>
      </c>
      <c r="X50" s="38">
        <f t="shared" si="9"/>
        <v>0</v>
      </c>
      <c r="Y50" s="38">
        <f t="shared" si="9"/>
        <v>0</v>
      </c>
      <c r="Z50" s="38">
        <f t="shared" si="9"/>
        <v>0</v>
      </c>
      <c r="AA50" s="27"/>
    </row>
    <row r="51" spans="2:27" ht="9.75" hidden="1" customHeight="1" x14ac:dyDescent="0.2">
      <c r="B51" s="27"/>
      <c r="C51" s="27"/>
      <c r="D51" s="27"/>
      <c r="E51" s="31" t="str">
        <f t="shared" si="6"/>
        <v>P17</v>
      </c>
      <c r="F51" s="32">
        <f t="shared" si="7"/>
        <v>0</v>
      </c>
      <c r="G51" s="38">
        <f t="shared" si="9"/>
        <v>0</v>
      </c>
      <c r="H51" s="38">
        <f t="shared" si="9"/>
        <v>0</v>
      </c>
      <c r="I51" s="38">
        <f t="shared" si="9"/>
        <v>0</v>
      </c>
      <c r="J51" s="38">
        <f t="shared" si="9"/>
        <v>0</v>
      </c>
      <c r="K51" s="38">
        <f t="shared" si="9"/>
        <v>0</v>
      </c>
      <c r="L51" s="38">
        <f t="shared" si="9"/>
        <v>0</v>
      </c>
      <c r="M51" s="38">
        <f t="shared" si="9"/>
        <v>0</v>
      </c>
      <c r="N51" s="38">
        <f t="shared" si="9"/>
        <v>0</v>
      </c>
      <c r="O51" s="38">
        <f t="shared" si="9"/>
        <v>0</v>
      </c>
      <c r="P51" s="38">
        <f t="shared" si="9"/>
        <v>0</v>
      </c>
      <c r="Q51" s="38">
        <f t="shared" si="9"/>
        <v>0</v>
      </c>
      <c r="R51" s="38">
        <f t="shared" si="9"/>
        <v>0</v>
      </c>
      <c r="S51" s="38">
        <f t="shared" si="9"/>
        <v>0</v>
      </c>
      <c r="T51" s="38">
        <f t="shared" si="9"/>
        <v>0</v>
      </c>
      <c r="U51" s="38">
        <f t="shared" si="9"/>
        <v>0</v>
      </c>
      <c r="V51" s="38">
        <f t="shared" si="9"/>
        <v>0</v>
      </c>
      <c r="W51" s="38">
        <f t="shared" si="9"/>
        <v>0</v>
      </c>
      <c r="X51" s="38">
        <f t="shared" si="9"/>
        <v>0</v>
      </c>
      <c r="Y51" s="38">
        <f t="shared" si="9"/>
        <v>0</v>
      </c>
      <c r="Z51" s="38">
        <f t="shared" si="9"/>
        <v>0</v>
      </c>
      <c r="AA51" s="27"/>
    </row>
    <row r="52" spans="2:27" ht="9.75" hidden="1" customHeight="1" x14ac:dyDescent="0.2">
      <c r="B52" s="27"/>
      <c r="C52" s="27"/>
      <c r="D52" s="27"/>
      <c r="E52" s="31" t="str">
        <f t="shared" si="6"/>
        <v>P18</v>
      </c>
      <c r="F52" s="32">
        <f t="shared" si="7"/>
        <v>0</v>
      </c>
      <c r="G52" s="38">
        <f t="shared" si="9"/>
        <v>0</v>
      </c>
      <c r="H52" s="38">
        <f t="shared" si="9"/>
        <v>0</v>
      </c>
      <c r="I52" s="38">
        <f t="shared" si="9"/>
        <v>0</v>
      </c>
      <c r="J52" s="38">
        <f t="shared" si="9"/>
        <v>0</v>
      </c>
      <c r="K52" s="38">
        <f t="shared" si="9"/>
        <v>0</v>
      </c>
      <c r="L52" s="38">
        <f t="shared" si="9"/>
        <v>0</v>
      </c>
      <c r="M52" s="38">
        <f t="shared" si="9"/>
        <v>0</v>
      </c>
      <c r="N52" s="38">
        <f t="shared" si="9"/>
        <v>0</v>
      </c>
      <c r="O52" s="38">
        <f t="shared" si="9"/>
        <v>0</v>
      </c>
      <c r="P52" s="38">
        <f t="shared" si="9"/>
        <v>0</v>
      </c>
      <c r="Q52" s="38">
        <f t="shared" si="9"/>
        <v>0</v>
      </c>
      <c r="R52" s="38">
        <f t="shared" si="9"/>
        <v>0</v>
      </c>
      <c r="S52" s="38">
        <f t="shared" si="9"/>
        <v>0</v>
      </c>
      <c r="T52" s="38">
        <f t="shared" si="9"/>
        <v>0</v>
      </c>
      <c r="U52" s="38">
        <f t="shared" si="9"/>
        <v>0</v>
      </c>
      <c r="V52" s="38">
        <f t="shared" si="9"/>
        <v>0</v>
      </c>
      <c r="W52" s="38">
        <f t="shared" si="9"/>
        <v>0</v>
      </c>
      <c r="X52" s="38">
        <f t="shared" si="9"/>
        <v>0</v>
      </c>
      <c r="Y52" s="38">
        <f t="shared" si="9"/>
        <v>0</v>
      </c>
      <c r="Z52" s="38">
        <f t="shared" si="9"/>
        <v>0</v>
      </c>
      <c r="AA52" s="27"/>
    </row>
    <row r="53" spans="2:27" ht="9.75" hidden="1" customHeight="1" x14ac:dyDescent="0.2">
      <c r="B53" s="27"/>
      <c r="C53" s="27"/>
      <c r="D53" s="27"/>
      <c r="E53" s="31" t="str">
        <f t="shared" si="6"/>
        <v>P19</v>
      </c>
      <c r="F53" s="32">
        <f t="shared" si="7"/>
        <v>0</v>
      </c>
      <c r="G53" s="38">
        <f t="shared" si="9"/>
        <v>0</v>
      </c>
      <c r="H53" s="38">
        <f t="shared" si="9"/>
        <v>0</v>
      </c>
      <c r="I53" s="38">
        <f t="shared" si="9"/>
        <v>0</v>
      </c>
      <c r="J53" s="38">
        <f t="shared" si="9"/>
        <v>0</v>
      </c>
      <c r="K53" s="38">
        <f t="shared" si="9"/>
        <v>0</v>
      </c>
      <c r="L53" s="38">
        <f t="shared" si="9"/>
        <v>0</v>
      </c>
      <c r="M53" s="38">
        <f t="shared" si="9"/>
        <v>0</v>
      </c>
      <c r="N53" s="38">
        <f t="shared" si="9"/>
        <v>0</v>
      </c>
      <c r="O53" s="38">
        <f t="shared" si="9"/>
        <v>0</v>
      </c>
      <c r="P53" s="38">
        <f t="shared" si="9"/>
        <v>0</v>
      </c>
      <c r="Q53" s="38">
        <f t="shared" si="9"/>
        <v>0</v>
      </c>
      <c r="R53" s="38">
        <f t="shared" si="9"/>
        <v>0</v>
      </c>
      <c r="S53" s="38">
        <f t="shared" si="9"/>
        <v>0</v>
      </c>
      <c r="T53" s="38">
        <f t="shared" si="9"/>
        <v>0</v>
      </c>
      <c r="U53" s="38">
        <f t="shared" si="9"/>
        <v>0</v>
      </c>
      <c r="V53" s="38">
        <f t="shared" si="9"/>
        <v>0</v>
      </c>
      <c r="W53" s="38">
        <f t="shared" si="9"/>
        <v>0</v>
      </c>
      <c r="X53" s="38">
        <f t="shared" si="9"/>
        <v>0</v>
      </c>
      <c r="Y53" s="38">
        <f t="shared" si="9"/>
        <v>0</v>
      </c>
      <c r="Z53" s="38">
        <f t="shared" si="9"/>
        <v>0</v>
      </c>
      <c r="AA53" s="27"/>
    </row>
    <row r="54" spans="2:27" ht="9.75" hidden="1" customHeight="1" x14ac:dyDescent="0.2">
      <c r="B54" s="27"/>
      <c r="C54" s="27"/>
      <c r="D54" s="27"/>
      <c r="E54" s="31" t="str">
        <f t="shared" si="6"/>
        <v>P20</v>
      </c>
      <c r="F54" s="32">
        <f t="shared" si="7"/>
        <v>0</v>
      </c>
      <c r="G54" s="38">
        <f t="shared" si="9"/>
        <v>0</v>
      </c>
      <c r="H54" s="38">
        <f t="shared" si="9"/>
        <v>0</v>
      </c>
      <c r="I54" s="38">
        <f t="shared" si="9"/>
        <v>0</v>
      </c>
      <c r="J54" s="38">
        <f t="shared" si="9"/>
        <v>0</v>
      </c>
      <c r="K54" s="38">
        <f t="shared" si="9"/>
        <v>0</v>
      </c>
      <c r="L54" s="38">
        <f t="shared" si="9"/>
        <v>0</v>
      </c>
      <c r="M54" s="38">
        <f t="shared" si="9"/>
        <v>0</v>
      </c>
      <c r="N54" s="38">
        <f t="shared" si="9"/>
        <v>0</v>
      </c>
      <c r="O54" s="38">
        <f t="shared" si="9"/>
        <v>0</v>
      </c>
      <c r="P54" s="38">
        <f t="shared" si="9"/>
        <v>0</v>
      </c>
      <c r="Q54" s="38">
        <f t="shared" si="9"/>
        <v>0</v>
      </c>
      <c r="R54" s="38">
        <f t="shared" si="9"/>
        <v>0</v>
      </c>
      <c r="S54" s="38">
        <f t="shared" si="9"/>
        <v>0</v>
      </c>
      <c r="T54" s="38">
        <f t="shared" si="9"/>
        <v>0</v>
      </c>
      <c r="U54" s="38">
        <f t="shared" si="9"/>
        <v>0</v>
      </c>
      <c r="V54" s="38">
        <f t="shared" si="9"/>
        <v>0</v>
      </c>
      <c r="W54" s="38">
        <f t="shared" si="9"/>
        <v>0</v>
      </c>
      <c r="X54" s="38">
        <f t="shared" si="9"/>
        <v>0</v>
      </c>
      <c r="Y54" s="38">
        <f t="shared" si="9"/>
        <v>0</v>
      </c>
      <c r="Z54" s="38">
        <f t="shared" si="9"/>
        <v>0</v>
      </c>
      <c r="AA54" s="27"/>
    </row>
    <row r="55" spans="2:27" ht="9.75" hidden="1" customHeight="1" x14ac:dyDescent="0.2">
      <c r="B55" s="27"/>
      <c r="C55" s="27"/>
      <c r="D55" s="27"/>
      <c r="E55" s="31"/>
      <c r="F55" s="34" t="s">
        <v>36</v>
      </c>
      <c r="G55" s="40">
        <f>SUM(G35:G54)</f>
        <v>0</v>
      </c>
      <c r="H55" s="41">
        <f t="shared" ref="H55:Z55" si="10">SUM(H35:H54)</f>
        <v>0</v>
      </c>
      <c r="I55" s="41">
        <f t="shared" si="10"/>
        <v>2</v>
      </c>
      <c r="J55" s="41">
        <f t="shared" si="10"/>
        <v>0</v>
      </c>
      <c r="K55" s="41">
        <f t="shared" si="10"/>
        <v>0</v>
      </c>
      <c r="L55" s="41">
        <f t="shared" si="10"/>
        <v>0</v>
      </c>
      <c r="M55" s="41">
        <f t="shared" si="10"/>
        <v>4</v>
      </c>
      <c r="N55" s="41">
        <f t="shared" si="10"/>
        <v>1</v>
      </c>
      <c r="O55" s="41">
        <f t="shared" si="10"/>
        <v>1</v>
      </c>
      <c r="P55" s="41">
        <f t="shared" si="10"/>
        <v>0</v>
      </c>
      <c r="Q55" s="41">
        <f t="shared" si="10"/>
        <v>1</v>
      </c>
      <c r="R55" s="41">
        <f t="shared" si="10"/>
        <v>1</v>
      </c>
      <c r="S55" s="41">
        <f t="shared" si="10"/>
        <v>0</v>
      </c>
      <c r="T55" s="41">
        <f t="shared" si="10"/>
        <v>1</v>
      </c>
      <c r="U55" s="41">
        <f t="shared" si="10"/>
        <v>0</v>
      </c>
      <c r="V55" s="41">
        <f t="shared" si="10"/>
        <v>0</v>
      </c>
      <c r="W55" s="41">
        <f t="shared" si="10"/>
        <v>0</v>
      </c>
      <c r="X55" s="41">
        <f t="shared" si="10"/>
        <v>0</v>
      </c>
      <c r="Y55" s="41">
        <f t="shared" si="10"/>
        <v>0</v>
      </c>
      <c r="Z55" s="42">
        <f t="shared" si="10"/>
        <v>0</v>
      </c>
      <c r="AA55" s="27"/>
    </row>
    <row r="56" spans="2:27" ht="24.75" hidden="1" customHeight="1" x14ac:dyDescent="0.2">
      <c r="B56" s="27"/>
      <c r="C56" s="27"/>
      <c r="D56" s="27"/>
      <c r="E56" s="31"/>
      <c r="F56" s="43" t="s">
        <v>39</v>
      </c>
      <c r="G56" s="44">
        <f>IF(SUM(G60:G79)&gt;0,1,0)</f>
        <v>0</v>
      </c>
      <c r="H56" s="44">
        <f>IF(SUM(H60:H79)&gt;0,MAX($G56:G56)+1,0)</f>
        <v>0</v>
      </c>
      <c r="I56" s="44">
        <f>IF(SUM(I60:I79)&gt;0,MAX($G56:H56)+1,0)</f>
        <v>1</v>
      </c>
      <c r="J56" s="44">
        <f>IF(SUM(J60:J79)&gt;0,MAX($G56:I56)+1,0)</f>
        <v>0</v>
      </c>
      <c r="K56" s="44">
        <f>IF(SUM(K60:K79)&gt;0,MAX($G56:J56)+1,0)</f>
        <v>0</v>
      </c>
      <c r="L56" s="44">
        <f>IF(SUM(L60:L79)&gt;0,MAX($G56:K56)+1,0)</f>
        <v>0</v>
      </c>
      <c r="M56" s="44">
        <f>IF(SUM(M60:M79)&gt;0,MAX($G56:L56)+1,0)</f>
        <v>2</v>
      </c>
      <c r="N56" s="44">
        <f>IF(SUM(N60:N79)&gt;0,MAX($G56:M56)+1,0)</f>
        <v>0</v>
      </c>
      <c r="O56" s="44">
        <f>IF(SUM(O60:O79)&gt;0,MAX($G56:N56)+1,0)</f>
        <v>0</v>
      </c>
      <c r="P56" s="44">
        <f>IF(SUM(P60:P79)&gt;0,MAX($G56:O56)+1,0)</f>
        <v>0</v>
      </c>
      <c r="Q56" s="44">
        <f>IF(SUM(Q60:Q79)&gt;0,MAX($G56:P56)+1,0)</f>
        <v>0</v>
      </c>
      <c r="R56" s="44">
        <f>IF(SUM(R60:R79)&gt;0,MAX($G56:Q56)+1,0)</f>
        <v>0</v>
      </c>
      <c r="S56" s="44">
        <f>IF(SUM(S60:S79)&gt;0,MAX($G56:R56)+1,0)</f>
        <v>0</v>
      </c>
      <c r="T56" s="44">
        <f>IF(SUM(T60:T79)&gt;0,MAX($G56:S56)+1,0)</f>
        <v>0</v>
      </c>
      <c r="U56" s="44">
        <f>IF(SUM(U60:U79)&gt;0,MAX($G56:T56)+1,0)</f>
        <v>0</v>
      </c>
      <c r="V56" s="44">
        <f>IF(SUM(V60:V79)&gt;0,MAX($G56:U56)+1,0)</f>
        <v>0</v>
      </c>
      <c r="W56" s="44">
        <f>IF(SUM(W60:W79)&gt;0,MAX($G56:V56)+1,0)</f>
        <v>0</v>
      </c>
      <c r="X56" s="44">
        <f>IF(SUM(X60:X79)&gt;0,MAX($G56:W56)+1,0)</f>
        <v>0</v>
      </c>
      <c r="Y56" s="44">
        <f>IF(SUM(Y60:Y79)&gt;0,MAX($G56:X56)+1,0)</f>
        <v>0</v>
      </c>
      <c r="Z56" s="44">
        <f>IF(SUM(Z60:Z79)&gt;0,MAX($G56:Y56)+1,0)</f>
        <v>0</v>
      </c>
      <c r="AA56" s="27"/>
    </row>
    <row r="57" spans="2:27" ht="15" customHeight="1" x14ac:dyDescent="0.2"/>
    <row r="58" spans="2:27" ht="24.75" customHeight="1" x14ac:dyDescent="0.2">
      <c r="D58" s="121" t="s">
        <v>35</v>
      </c>
    </row>
    <row r="59" spans="2:27" ht="24.75" customHeight="1" x14ac:dyDescent="0.2">
      <c r="D59" s="115"/>
      <c r="E59" s="116"/>
      <c r="F59" s="117" t="s">
        <v>20</v>
      </c>
      <c r="G59" s="116">
        <f>G6</f>
        <v>1</v>
      </c>
      <c r="H59" s="116">
        <f t="shared" ref="H59:Z59" si="11">H6</f>
        <v>2</v>
      </c>
      <c r="I59" s="116">
        <f t="shared" si="11"/>
        <v>3</v>
      </c>
      <c r="J59" s="116">
        <f t="shared" si="11"/>
        <v>4</v>
      </c>
      <c r="K59" s="116">
        <f t="shared" si="11"/>
        <v>5</v>
      </c>
      <c r="L59" s="116">
        <f t="shared" si="11"/>
        <v>6</v>
      </c>
      <c r="M59" s="116">
        <f t="shared" si="11"/>
        <v>7</v>
      </c>
      <c r="N59" s="116">
        <f t="shared" si="11"/>
        <v>8</v>
      </c>
      <c r="O59" s="116">
        <f t="shared" si="11"/>
        <v>9</v>
      </c>
      <c r="P59" s="116">
        <f t="shared" si="11"/>
        <v>10</v>
      </c>
      <c r="Q59" s="116">
        <f t="shared" si="11"/>
        <v>11</v>
      </c>
      <c r="R59" s="116">
        <f t="shared" si="11"/>
        <v>12</v>
      </c>
      <c r="S59" s="116">
        <f t="shared" si="11"/>
        <v>13</v>
      </c>
      <c r="T59" s="116">
        <f t="shared" si="11"/>
        <v>14</v>
      </c>
      <c r="U59" s="116">
        <f t="shared" si="11"/>
        <v>15</v>
      </c>
      <c r="V59" s="116">
        <f t="shared" si="11"/>
        <v>16</v>
      </c>
      <c r="W59" s="116">
        <f t="shared" si="11"/>
        <v>17</v>
      </c>
      <c r="X59" s="116">
        <f t="shared" si="11"/>
        <v>18</v>
      </c>
      <c r="Y59" s="116">
        <f t="shared" si="11"/>
        <v>19</v>
      </c>
      <c r="Z59" s="116">
        <f t="shared" si="11"/>
        <v>20</v>
      </c>
    </row>
    <row r="60" spans="2:27" ht="15.75" customHeight="1" x14ac:dyDescent="0.2">
      <c r="D60" s="118"/>
      <c r="E60" s="119" t="s">
        <v>34</v>
      </c>
      <c r="F60" s="129" t="str">
        <f t="shared" ref="F60:F79" si="12">E11</f>
        <v>P1</v>
      </c>
      <c r="G60" s="130">
        <f>IF(AND(G$55&gt;=$Z$4,G$8="C"),Datos!D10,0)</f>
        <v>0</v>
      </c>
      <c r="H60" s="130">
        <f>IF(AND(H$55&gt;=$Z$4,H$8="C"),Datos!E10,0)</f>
        <v>0</v>
      </c>
      <c r="I60" s="130">
        <f>IF(AND(I$55&gt;=$Z$4,I$8="C"),Datos!F10,0)</f>
        <v>0</v>
      </c>
      <c r="J60" s="130">
        <f>IF(AND(J$55&gt;=$Z$4,J$8="C"),Datos!G10,0)</f>
        <v>0</v>
      </c>
      <c r="K60" s="130">
        <f>IF(AND(K$55&gt;=$Z$4,K$8="C"),Datos!H10,0)</f>
        <v>0</v>
      </c>
      <c r="L60" s="130">
        <f>IF(AND(L$55&gt;=$Z$4,L$8="C"),Datos!I10,0)</f>
        <v>0</v>
      </c>
      <c r="M60" s="130">
        <f>IF(AND(M$55&gt;=$Z$4,M$8="C"),Datos!J10,0)</f>
        <v>0</v>
      </c>
      <c r="N60" s="130">
        <f>IF(AND(N$55&gt;=$Z$4,N$8="C"),Datos!K10,0)</f>
        <v>0</v>
      </c>
      <c r="O60" s="130">
        <f>IF(AND(O$55&gt;=$Z$4,O$8="C"),Datos!L10,0)</f>
        <v>0</v>
      </c>
      <c r="P60" s="130">
        <f>IF(AND(P$55&gt;=$Z$4,P$8="C"),Datos!M10,0)</f>
        <v>0</v>
      </c>
      <c r="Q60" s="130">
        <f>IF(AND(Q$55&gt;=$Z$4,Q$8="C"),Datos!N10,0)</f>
        <v>0</v>
      </c>
      <c r="R60" s="130">
        <f>IF(AND(R$55&gt;=$Z$4,R$8="C"),Datos!O10,0)</f>
        <v>0</v>
      </c>
      <c r="S60" s="130">
        <f>IF(AND(S$55&gt;=$Z$4,S$8="C"),Datos!P10,0)</f>
        <v>0</v>
      </c>
      <c r="T60" s="130">
        <f>IF(AND(T$55&gt;=$Z$4,T$8="C"),Datos!Q10,0)</f>
        <v>0</v>
      </c>
      <c r="U60" s="130">
        <f>IF(AND(U$55&gt;=$Z$4,U$8="C"),Datos!R10,0)</f>
        <v>0</v>
      </c>
      <c r="V60" s="130">
        <f>IF(AND(V$55&gt;=$Z$4,V$8="C"),Datos!S10,0)</f>
        <v>0</v>
      </c>
      <c r="W60" s="130">
        <f>IF(AND(W$55&gt;=$Z$4,W$8="C"),Datos!T10,0)</f>
        <v>0</v>
      </c>
      <c r="X60" s="130">
        <f>IF(AND(X$55&gt;=$Z$4,X$8="C"),Datos!U10,0)</f>
        <v>0</v>
      </c>
      <c r="Y60" s="130">
        <f>IF(AND(Y$55&gt;=$Z$4,Y$8="C"),Datos!V10,0)</f>
        <v>0</v>
      </c>
      <c r="Z60" s="130">
        <f>IF(AND(Z$55&gt;=$Z$4,Z$8="C"),Datos!W10,0)</f>
        <v>0</v>
      </c>
    </row>
    <row r="61" spans="2:27" ht="15.75" customHeight="1" x14ac:dyDescent="0.2">
      <c r="D61" s="118"/>
      <c r="E61" s="118"/>
      <c r="F61" s="120" t="str">
        <f t="shared" si="12"/>
        <v>P2</v>
      </c>
      <c r="G61" s="114">
        <f>IF(AND(G$55&gt;=$Z$4,G$8="C"),Datos!D11,0)</f>
        <v>0</v>
      </c>
      <c r="H61" s="114">
        <f>IF(AND(H$55&gt;=$Z$4,H$8="C"),Datos!E11,0)</f>
        <v>0</v>
      </c>
      <c r="I61" s="114">
        <f>IF(AND(I$55&gt;=$Z$4,I$8="C"),Datos!F11,0)</f>
        <v>0</v>
      </c>
      <c r="J61" s="114">
        <f>IF(AND(J$55&gt;=$Z$4,J$8="C"),Datos!G11,0)</f>
        <v>0</v>
      </c>
      <c r="K61" s="114">
        <f>IF(AND(K$55&gt;=$Z$4,K$8="C"),Datos!H11,0)</f>
        <v>0</v>
      </c>
      <c r="L61" s="114">
        <f>IF(AND(L$55&gt;=$Z$4,L$8="C"),Datos!I11,0)</f>
        <v>0</v>
      </c>
      <c r="M61" s="114">
        <f>IF(AND(M$55&gt;=$Z$4,M$8="C"),Datos!J11,0)</f>
        <v>0</v>
      </c>
      <c r="N61" s="114">
        <f>IF(AND(N$55&gt;=$Z$4,N$8="C"),Datos!K11,0)</f>
        <v>0</v>
      </c>
      <c r="O61" s="114">
        <f>IF(AND(O$55&gt;=$Z$4,O$8="C"),Datos!L11,0)</f>
        <v>0</v>
      </c>
      <c r="P61" s="114">
        <f>IF(AND(P$55&gt;=$Z$4,P$8="C"),Datos!M11,0)</f>
        <v>0</v>
      </c>
      <c r="Q61" s="114">
        <f>IF(AND(Q$55&gt;=$Z$4,Q$8="C"),Datos!N11,0)</f>
        <v>0</v>
      </c>
      <c r="R61" s="114">
        <f>IF(AND(R$55&gt;=$Z$4,R$8="C"),Datos!O11,0)</f>
        <v>0</v>
      </c>
      <c r="S61" s="114">
        <f>IF(AND(S$55&gt;=$Z$4,S$8="C"),Datos!P11,0)</f>
        <v>0</v>
      </c>
      <c r="T61" s="114">
        <f>IF(AND(T$55&gt;=$Z$4,T$8="C"),Datos!Q11,0)</f>
        <v>0</v>
      </c>
      <c r="U61" s="114">
        <f>IF(AND(U$55&gt;=$Z$4,U$8="C"),Datos!R11,0)</f>
        <v>0</v>
      </c>
      <c r="V61" s="114">
        <f>IF(AND(V$55&gt;=$Z$4,V$8="C"),Datos!S11,0)</f>
        <v>0</v>
      </c>
      <c r="W61" s="114">
        <f>IF(AND(W$55&gt;=$Z$4,W$8="C"),Datos!T11,0)</f>
        <v>0</v>
      </c>
      <c r="X61" s="114">
        <f>IF(AND(X$55&gt;=$Z$4,X$8="C"),Datos!U11,0)</f>
        <v>0</v>
      </c>
      <c r="Y61" s="114">
        <f>IF(AND(Y$55&gt;=$Z$4,Y$8="C"),Datos!V11,0)</f>
        <v>0</v>
      </c>
      <c r="Z61" s="114">
        <f>IF(AND(Z$55&gt;=$Z$4,Z$8="C"),Datos!W11,0)</f>
        <v>0</v>
      </c>
    </row>
    <row r="62" spans="2:27" ht="15.75" customHeight="1" x14ac:dyDescent="0.2">
      <c r="D62" s="118"/>
      <c r="E62" s="118"/>
      <c r="F62" s="129" t="str">
        <f t="shared" si="12"/>
        <v>P3</v>
      </c>
      <c r="G62" s="130">
        <f>IF(AND(G$55&gt;=$Z$4,G$8="C"),Datos!D12,0)</f>
        <v>0</v>
      </c>
      <c r="H62" s="130">
        <f>IF(AND(H$55&gt;=$Z$4,H$8="C"),Datos!E12,0)</f>
        <v>0</v>
      </c>
      <c r="I62" s="130">
        <f>IF(AND(I$55&gt;=$Z$4,I$8="C"),Datos!F12,0)</f>
        <v>0</v>
      </c>
      <c r="J62" s="130">
        <f>IF(AND(J$55&gt;=$Z$4,J$8="C"),Datos!G12,0)</f>
        <v>0</v>
      </c>
      <c r="K62" s="130">
        <f>IF(AND(K$55&gt;=$Z$4,K$8="C"),Datos!H12,0)</f>
        <v>0</v>
      </c>
      <c r="L62" s="130">
        <f>IF(AND(L$55&gt;=$Z$4,L$8="C"),Datos!I12,0)</f>
        <v>0</v>
      </c>
      <c r="M62" s="130">
        <f>IF(AND(M$55&gt;=$Z$4,M$8="C"),Datos!J12,0)</f>
        <v>0</v>
      </c>
      <c r="N62" s="130">
        <f>IF(AND(N$55&gt;=$Z$4,N$8="C"),Datos!K12,0)</f>
        <v>0</v>
      </c>
      <c r="O62" s="130">
        <f>IF(AND(O$55&gt;=$Z$4,O$8="C"),Datos!L12,0)</f>
        <v>0</v>
      </c>
      <c r="P62" s="130">
        <f>IF(AND(P$55&gt;=$Z$4,P$8="C"),Datos!M12,0)</f>
        <v>0</v>
      </c>
      <c r="Q62" s="130">
        <f>IF(AND(Q$55&gt;=$Z$4,Q$8="C"),Datos!N12,0)</f>
        <v>0</v>
      </c>
      <c r="R62" s="130">
        <f>IF(AND(R$55&gt;=$Z$4,R$8="C"),Datos!O12,0)</f>
        <v>0</v>
      </c>
      <c r="S62" s="130">
        <f>IF(AND(S$55&gt;=$Z$4,S$8="C"),Datos!P12,0)</f>
        <v>0</v>
      </c>
      <c r="T62" s="130">
        <f>IF(AND(T$55&gt;=$Z$4,T$8="C"),Datos!Q12,0)</f>
        <v>0</v>
      </c>
      <c r="U62" s="130">
        <f>IF(AND(U$55&gt;=$Z$4,U$8="C"),Datos!R12,0)</f>
        <v>0</v>
      </c>
      <c r="V62" s="130">
        <f>IF(AND(V$55&gt;=$Z$4,V$8="C"),Datos!S12,0)</f>
        <v>0</v>
      </c>
      <c r="W62" s="130">
        <f>IF(AND(W$55&gt;=$Z$4,W$8="C"),Datos!T12,0)</f>
        <v>0</v>
      </c>
      <c r="X62" s="130">
        <f>IF(AND(X$55&gt;=$Z$4,X$8="C"),Datos!U12,0)</f>
        <v>0</v>
      </c>
      <c r="Y62" s="130">
        <f>IF(AND(Y$55&gt;=$Z$4,Y$8="C"),Datos!V12,0)</f>
        <v>0</v>
      </c>
      <c r="Z62" s="130">
        <f>IF(AND(Z$55&gt;=$Z$4,Z$8="C"),Datos!W12,0)</f>
        <v>0</v>
      </c>
    </row>
    <row r="63" spans="2:27" ht="15.75" customHeight="1" x14ac:dyDescent="0.2">
      <c r="D63" s="118"/>
      <c r="E63" s="118"/>
      <c r="F63" s="120" t="str">
        <f t="shared" si="12"/>
        <v>P4</v>
      </c>
      <c r="G63" s="114">
        <f>IF(AND(G$55&gt;=$Z$4,G$8="C"),Datos!D13,0)</f>
        <v>0</v>
      </c>
      <c r="H63" s="114">
        <f>IF(AND(H$55&gt;=$Z$4,H$8="C"),Datos!E13,0)</f>
        <v>0</v>
      </c>
      <c r="I63" s="114">
        <f>IF(AND(I$55&gt;=$Z$4,I$8="C"),Datos!F13,0)</f>
        <v>1</v>
      </c>
      <c r="J63" s="114">
        <f>IF(AND(J$55&gt;=$Z$4,J$8="C"),Datos!G13,0)</f>
        <v>0</v>
      </c>
      <c r="K63" s="114">
        <f>IF(AND(K$55&gt;=$Z$4,K$8="C"),Datos!H13,0)</f>
        <v>0</v>
      </c>
      <c r="L63" s="114">
        <f>IF(AND(L$55&gt;=$Z$4,L$8="C"),Datos!I13,0)</f>
        <v>0</v>
      </c>
      <c r="M63" s="114">
        <f>IF(AND(M$55&gt;=$Z$4,M$8="C"),Datos!J13,0)</f>
        <v>1</v>
      </c>
      <c r="N63" s="114">
        <f>IF(AND(N$55&gt;=$Z$4,N$8="C"),Datos!K13,0)</f>
        <v>0</v>
      </c>
      <c r="O63" s="114">
        <f>IF(AND(O$55&gt;=$Z$4,O$8="C"),Datos!L13,0)</f>
        <v>0</v>
      </c>
      <c r="P63" s="114">
        <f>IF(AND(P$55&gt;=$Z$4,P$8="C"),Datos!M13,0)</f>
        <v>0</v>
      </c>
      <c r="Q63" s="114">
        <f>IF(AND(Q$55&gt;=$Z$4,Q$8="C"),Datos!N13,0)</f>
        <v>0</v>
      </c>
      <c r="R63" s="114">
        <f>IF(AND(R$55&gt;=$Z$4,R$8="C"),Datos!O13,0)</f>
        <v>0</v>
      </c>
      <c r="S63" s="114">
        <f>IF(AND(S$55&gt;=$Z$4,S$8="C"),Datos!P13,0)</f>
        <v>0</v>
      </c>
      <c r="T63" s="114">
        <f>IF(AND(T$55&gt;=$Z$4,T$8="C"),Datos!Q13,0)</f>
        <v>0</v>
      </c>
      <c r="U63" s="114">
        <f>IF(AND(U$55&gt;=$Z$4,U$8="C"),Datos!R13,0)</f>
        <v>0</v>
      </c>
      <c r="V63" s="114">
        <f>IF(AND(V$55&gt;=$Z$4,V$8="C"),Datos!S13,0)</f>
        <v>0</v>
      </c>
      <c r="W63" s="114">
        <f>IF(AND(W$55&gt;=$Z$4,W$8="C"),Datos!T13,0)</f>
        <v>0</v>
      </c>
      <c r="X63" s="114">
        <f>IF(AND(X$55&gt;=$Z$4,X$8="C"),Datos!U13,0)</f>
        <v>0</v>
      </c>
      <c r="Y63" s="114">
        <f>IF(AND(Y$55&gt;=$Z$4,Y$8="C"),Datos!V13,0)</f>
        <v>0</v>
      </c>
      <c r="Z63" s="114">
        <f>IF(AND(Z$55&gt;=$Z$4,Z$8="C"),Datos!W13,0)</f>
        <v>0</v>
      </c>
    </row>
    <row r="64" spans="2:27" ht="15.75" customHeight="1" x14ac:dyDescent="0.2">
      <c r="D64" s="118"/>
      <c r="E64" s="118"/>
      <c r="F64" s="129" t="str">
        <f t="shared" si="12"/>
        <v>P5</v>
      </c>
      <c r="G64" s="130">
        <f>IF(AND(G$55&gt;=$Z$4,G$8="C"),Datos!D14,0)</f>
        <v>0</v>
      </c>
      <c r="H64" s="130">
        <f>IF(AND(H$55&gt;=$Z$4,H$8="C"),Datos!E14,0)</f>
        <v>0</v>
      </c>
      <c r="I64" s="130">
        <f>IF(AND(I$55&gt;=$Z$4,I$8="C"),Datos!F14,0)</f>
        <v>0</v>
      </c>
      <c r="J64" s="130">
        <f>IF(AND(J$55&gt;=$Z$4,J$8="C"),Datos!G14,0)</f>
        <v>0</v>
      </c>
      <c r="K64" s="130">
        <f>IF(AND(K$55&gt;=$Z$4,K$8="C"),Datos!H14,0)</f>
        <v>0</v>
      </c>
      <c r="L64" s="130">
        <f>IF(AND(L$55&gt;=$Z$4,L$8="C"),Datos!I14,0)</f>
        <v>0</v>
      </c>
      <c r="M64" s="130">
        <f>IF(AND(M$55&gt;=$Z$4,M$8="C"),Datos!J14,0)</f>
        <v>0</v>
      </c>
      <c r="N64" s="130">
        <f>IF(AND(N$55&gt;=$Z$4,N$8="C"),Datos!K14,0)</f>
        <v>0</v>
      </c>
      <c r="O64" s="130">
        <f>IF(AND(O$55&gt;=$Z$4,O$8="C"),Datos!L14,0)</f>
        <v>0</v>
      </c>
      <c r="P64" s="130">
        <f>IF(AND(P$55&gt;=$Z$4,P$8="C"),Datos!M14,0)</f>
        <v>0</v>
      </c>
      <c r="Q64" s="130">
        <f>IF(AND(Q$55&gt;=$Z$4,Q$8="C"),Datos!N14,0)</f>
        <v>0</v>
      </c>
      <c r="R64" s="130">
        <f>IF(AND(R$55&gt;=$Z$4,R$8="C"),Datos!O14,0)</f>
        <v>0</v>
      </c>
      <c r="S64" s="130">
        <f>IF(AND(S$55&gt;=$Z$4,S$8="C"),Datos!P14,0)</f>
        <v>0</v>
      </c>
      <c r="T64" s="130">
        <f>IF(AND(T$55&gt;=$Z$4,T$8="C"),Datos!Q14,0)</f>
        <v>0</v>
      </c>
      <c r="U64" s="130">
        <f>IF(AND(U$55&gt;=$Z$4,U$8="C"),Datos!R14,0)</f>
        <v>0</v>
      </c>
      <c r="V64" s="130">
        <f>IF(AND(V$55&gt;=$Z$4,V$8="C"),Datos!S14,0)</f>
        <v>0</v>
      </c>
      <c r="W64" s="130">
        <f>IF(AND(W$55&gt;=$Z$4,W$8="C"),Datos!T14,0)</f>
        <v>0</v>
      </c>
      <c r="X64" s="130">
        <f>IF(AND(X$55&gt;=$Z$4,X$8="C"),Datos!U14,0)</f>
        <v>0</v>
      </c>
      <c r="Y64" s="130">
        <f>IF(AND(Y$55&gt;=$Z$4,Y$8="C"),Datos!V14,0)</f>
        <v>0</v>
      </c>
      <c r="Z64" s="130">
        <f>IF(AND(Z$55&gt;=$Z$4,Z$8="C"),Datos!W14,0)</f>
        <v>0</v>
      </c>
    </row>
    <row r="65" spans="4:26" ht="15.75" customHeight="1" x14ac:dyDescent="0.2">
      <c r="D65" s="118"/>
      <c r="E65" s="118"/>
      <c r="F65" s="120" t="str">
        <f t="shared" si="12"/>
        <v>P6</v>
      </c>
      <c r="G65" s="114">
        <f>IF(AND(G$55&gt;=$Z$4,G$8="C"),Datos!D15,0)</f>
        <v>0</v>
      </c>
      <c r="H65" s="114">
        <f>IF(AND(H$55&gt;=$Z$4,H$8="C"),Datos!E15,0)</f>
        <v>0</v>
      </c>
      <c r="I65" s="114">
        <f>IF(AND(I$55&gt;=$Z$4,I$8="C"),Datos!F15,0)</f>
        <v>0</v>
      </c>
      <c r="J65" s="114">
        <f>IF(AND(J$55&gt;=$Z$4,J$8="C"),Datos!G15,0)</f>
        <v>0</v>
      </c>
      <c r="K65" s="114">
        <f>IF(AND(K$55&gt;=$Z$4,K$8="C"),Datos!H15,0)</f>
        <v>0</v>
      </c>
      <c r="L65" s="114">
        <f>IF(AND(L$55&gt;=$Z$4,L$8="C"),Datos!I15,0)</f>
        <v>0</v>
      </c>
      <c r="M65" s="114">
        <f>IF(AND(M$55&gt;=$Z$4,M$8="C"),Datos!J15,0)</f>
        <v>0</v>
      </c>
      <c r="N65" s="114">
        <f>IF(AND(N$55&gt;=$Z$4,N$8="C"),Datos!K15,0)</f>
        <v>0</v>
      </c>
      <c r="O65" s="114">
        <f>IF(AND(O$55&gt;=$Z$4,O$8="C"),Datos!L15,0)</f>
        <v>0</v>
      </c>
      <c r="P65" s="114">
        <f>IF(AND(P$55&gt;=$Z$4,P$8="C"),Datos!M15,0)</f>
        <v>0</v>
      </c>
      <c r="Q65" s="114">
        <f>IF(AND(Q$55&gt;=$Z$4,Q$8="C"),Datos!N15,0)</f>
        <v>0</v>
      </c>
      <c r="R65" s="114">
        <f>IF(AND(R$55&gt;=$Z$4,R$8="C"),Datos!O15,0)</f>
        <v>0</v>
      </c>
      <c r="S65" s="114">
        <f>IF(AND(S$55&gt;=$Z$4,S$8="C"),Datos!P15,0)</f>
        <v>0</v>
      </c>
      <c r="T65" s="114">
        <f>IF(AND(T$55&gt;=$Z$4,T$8="C"),Datos!Q15,0)</f>
        <v>0</v>
      </c>
      <c r="U65" s="114">
        <f>IF(AND(U$55&gt;=$Z$4,U$8="C"),Datos!R15,0)</f>
        <v>0</v>
      </c>
      <c r="V65" s="114">
        <f>IF(AND(V$55&gt;=$Z$4,V$8="C"),Datos!S15,0)</f>
        <v>0</v>
      </c>
      <c r="W65" s="114">
        <f>IF(AND(W$55&gt;=$Z$4,W$8="C"),Datos!T15,0)</f>
        <v>0</v>
      </c>
      <c r="X65" s="114">
        <f>IF(AND(X$55&gt;=$Z$4,X$8="C"),Datos!U15,0)</f>
        <v>0</v>
      </c>
      <c r="Y65" s="114">
        <f>IF(AND(Y$55&gt;=$Z$4,Y$8="C"),Datos!V15,0)</f>
        <v>0</v>
      </c>
      <c r="Z65" s="114">
        <f>IF(AND(Z$55&gt;=$Z$4,Z$8="C"),Datos!W15,0)</f>
        <v>0</v>
      </c>
    </row>
    <row r="66" spans="4:26" ht="15.75" customHeight="1" x14ac:dyDescent="0.2">
      <c r="D66" s="118"/>
      <c r="E66" s="118"/>
      <c r="F66" s="129" t="str">
        <f t="shared" si="12"/>
        <v>P7</v>
      </c>
      <c r="G66" s="130">
        <f>IF(AND(G$55&gt;=$Z$4,G$8="C"),Datos!D16,0)</f>
        <v>0</v>
      </c>
      <c r="H66" s="130">
        <f>IF(AND(H$55&gt;=$Z$4,H$8="C"),Datos!E16,0)</f>
        <v>0</v>
      </c>
      <c r="I66" s="130">
        <f>IF(AND(I$55&gt;=$Z$4,I$8="C"),Datos!F16,0)</f>
        <v>0</v>
      </c>
      <c r="J66" s="130">
        <f>IF(AND(J$55&gt;=$Z$4,J$8="C"),Datos!G16,0)</f>
        <v>0</v>
      </c>
      <c r="K66" s="130">
        <f>IF(AND(K$55&gt;=$Z$4,K$8="C"),Datos!H16,0)</f>
        <v>0</v>
      </c>
      <c r="L66" s="130">
        <f>IF(AND(L$55&gt;=$Z$4,L$8="C"),Datos!I16,0)</f>
        <v>0</v>
      </c>
      <c r="M66" s="130">
        <f>IF(AND(M$55&gt;=$Z$4,M$8="C"),Datos!J16,0)</f>
        <v>0</v>
      </c>
      <c r="N66" s="130">
        <f>IF(AND(N$55&gt;=$Z$4,N$8="C"),Datos!K16,0)</f>
        <v>0</v>
      </c>
      <c r="O66" s="130">
        <f>IF(AND(O$55&gt;=$Z$4,O$8="C"),Datos!L16,0)</f>
        <v>0</v>
      </c>
      <c r="P66" s="130">
        <f>IF(AND(P$55&gt;=$Z$4,P$8="C"),Datos!M16,0)</f>
        <v>0</v>
      </c>
      <c r="Q66" s="130">
        <f>IF(AND(Q$55&gt;=$Z$4,Q$8="C"),Datos!N16,0)</f>
        <v>0</v>
      </c>
      <c r="R66" s="130">
        <f>IF(AND(R$55&gt;=$Z$4,R$8="C"),Datos!O16,0)</f>
        <v>0</v>
      </c>
      <c r="S66" s="130">
        <f>IF(AND(S$55&gt;=$Z$4,S$8="C"),Datos!P16,0)</f>
        <v>0</v>
      </c>
      <c r="T66" s="130">
        <f>IF(AND(T$55&gt;=$Z$4,T$8="C"),Datos!Q16,0)</f>
        <v>0</v>
      </c>
      <c r="U66" s="130">
        <f>IF(AND(U$55&gt;=$Z$4,U$8="C"),Datos!R16,0)</f>
        <v>0</v>
      </c>
      <c r="V66" s="130">
        <f>IF(AND(V$55&gt;=$Z$4,V$8="C"),Datos!S16,0)</f>
        <v>0</v>
      </c>
      <c r="W66" s="130">
        <f>IF(AND(W$55&gt;=$Z$4,W$8="C"),Datos!T16,0)</f>
        <v>0</v>
      </c>
      <c r="X66" s="130">
        <f>IF(AND(X$55&gt;=$Z$4,X$8="C"),Datos!U16,0)</f>
        <v>0</v>
      </c>
      <c r="Y66" s="130">
        <f>IF(AND(Y$55&gt;=$Z$4,Y$8="C"),Datos!V16,0)</f>
        <v>0</v>
      </c>
      <c r="Z66" s="130">
        <f>IF(AND(Z$55&gt;=$Z$4,Z$8="C"),Datos!W16,0)</f>
        <v>0</v>
      </c>
    </row>
    <row r="67" spans="4:26" ht="15.75" customHeight="1" x14ac:dyDescent="0.2">
      <c r="D67" s="118"/>
      <c r="E67" s="118"/>
      <c r="F67" s="120" t="str">
        <f t="shared" si="12"/>
        <v>P8</v>
      </c>
      <c r="G67" s="114">
        <f>IF(AND(G$55&gt;=$Z$4,G$8="C"),Datos!D17,0)</f>
        <v>0</v>
      </c>
      <c r="H67" s="114">
        <f>IF(AND(H$55&gt;=$Z$4,H$8="C"),Datos!E17,0)</f>
        <v>0</v>
      </c>
      <c r="I67" s="114">
        <f>IF(AND(I$55&gt;=$Z$4,I$8="C"),Datos!F17,0)</f>
        <v>0</v>
      </c>
      <c r="J67" s="114">
        <f>IF(AND(J$55&gt;=$Z$4,J$8="C"),Datos!G17,0)</f>
        <v>0</v>
      </c>
      <c r="K67" s="114">
        <f>IF(AND(K$55&gt;=$Z$4,K$8="C"),Datos!H17,0)</f>
        <v>0</v>
      </c>
      <c r="L67" s="114">
        <f>IF(AND(L$55&gt;=$Z$4,L$8="C"),Datos!I17,0)</f>
        <v>0</v>
      </c>
      <c r="M67" s="114">
        <f>IF(AND(M$55&gt;=$Z$4,M$8="C"),Datos!J17,0)</f>
        <v>0</v>
      </c>
      <c r="N67" s="114">
        <f>IF(AND(N$55&gt;=$Z$4,N$8="C"),Datos!K17,0)</f>
        <v>0</v>
      </c>
      <c r="O67" s="114">
        <f>IF(AND(O$55&gt;=$Z$4,O$8="C"),Datos!L17,0)</f>
        <v>0</v>
      </c>
      <c r="P67" s="114">
        <f>IF(AND(P$55&gt;=$Z$4,P$8="C"),Datos!M17,0)</f>
        <v>0</v>
      </c>
      <c r="Q67" s="114">
        <f>IF(AND(Q$55&gt;=$Z$4,Q$8="C"),Datos!N17,0)</f>
        <v>0</v>
      </c>
      <c r="R67" s="114">
        <f>IF(AND(R$55&gt;=$Z$4,R$8="C"),Datos!O17,0)</f>
        <v>0</v>
      </c>
      <c r="S67" s="114">
        <f>IF(AND(S$55&gt;=$Z$4,S$8="C"),Datos!P17,0)</f>
        <v>0</v>
      </c>
      <c r="T67" s="114">
        <f>IF(AND(T$55&gt;=$Z$4,T$8="C"),Datos!Q17,0)</f>
        <v>0</v>
      </c>
      <c r="U67" s="114">
        <f>IF(AND(U$55&gt;=$Z$4,U$8="C"),Datos!R17,0)</f>
        <v>0</v>
      </c>
      <c r="V67" s="114">
        <f>IF(AND(V$55&gt;=$Z$4,V$8="C"),Datos!S17,0)</f>
        <v>0</v>
      </c>
      <c r="W67" s="114">
        <f>IF(AND(W$55&gt;=$Z$4,W$8="C"),Datos!T17,0)</f>
        <v>0</v>
      </c>
      <c r="X67" s="114">
        <f>IF(AND(X$55&gt;=$Z$4,X$8="C"),Datos!U17,0)</f>
        <v>0</v>
      </c>
      <c r="Y67" s="114">
        <f>IF(AND(Y$55&gt;=$Z$4,Y$8="C"),Datos!V17,0)</f>
        <v>0</v>
      </c>
      <c r="Z67" s="114">
        <f>IF(AND(Z$55&gt;=$Z$4,Z$8="C"),Datos!W17,0)</f>
        <v>0</v>
      </c>
    </row>
    <row r="68" spans="4:26" ht="15.75" customHeight="1" x14ac:dyDescent="0.2">
      <c r="D68" s="118"/>
      <c r="E68" s="118"/>
      <c r="F68" s="129" t="str">
        <f t="shared" si="12"/>
        <v>P9</v>
      </c>
      <c r="G68" s="130">
        <f>IF(AND(G$55&gt;=$Z$4,G$8="C"),Datos!D18,0)</f>
        <v>0</v>
      </c>
      <c r="H68" s="130">
        <f>IF(AND(H$55&gt;=$Z$4,H$8="C"),Datos!E18,0)</f>
        <v>0</v>
      </c>
      <c r="I68" s="130">
        <f>IF(AND(I$55&gt;=$Z$4,I$8="C"),Datos!F18,0)</f>
        <v>0</v>
      </c>
      <c r="J68" s="130">
        <f>IF(AND(J$55&gt;=$Z$4,J$8="C"),Datos!G18,0)</f>
        <v>0</v>
      </c>
      <c r="K68" s="130">
        <f>IF(AND(K$55&gt;=$Z$4,K$8="C"),Datos!H18,0)</f>
        <v>0</v>
      </c>
      <c r="L68" s="130">
        <f>IF(AND(L$55&gt;=$Z$4,L$8="C"),Datos!I18,0)</f>
        <v>0</v>
      </c>
      <c r="M68" s="130">
        <f>IF(AND(M$55&gt;=$Z$4,M$8="C"),Datos!J18,0)</f>
        <v>1</v>
      </c>
      <c r="N68" s="130">
        <f>IF(AND(N$55&gt;=$Z$4,N$8="C"),Datos!K18,0)</f>
        <v>0</v>
      </c>
      <c r="O68" s="130">
        <f>IF(AND(O$55&gt;=$Z$4,O$8="C"),Datos!L18,0)</f>
        <v>0</v>
      </c>
      <c r="P68" s="130">
        <f>IF(AND(P$55&gt;=$Z$4,P$8="C"),Datos!M18,0)</f>
        <v>0</v>
      </c>
      <c r="Q68" s="130">
        <f>IF(AND(Q$55&gt;=$Z$4,Q$8="C"),Datos!N18,0)</f>
        <v>0</v>
      </c>
      <c r="R68" s="130">
        <f>IF(AND(R$55&gt;=$Z$4,R$8="C"),Datos!O18,0)</f>
        <v>0</v>
      </c>
      <c r="S68" s="130">
        <f>IF(AND(S$55&gt;=$Z$4,S$8="C"),Datos!P18,0)</f>
        <v>0</v>
      </c>
      <c r="T68" s="130">
        <f>IF(AND(T$55&gt;=$Z$4,T$8="C"),Datos!Q18,0)</f>
        <v>0</v>
      </c>
      <c r="U68" s="130">
        <f>IF(AND(U$55&gt;=$Z$4,U$8="C"),Datos!R18,0)</f>
        <v>0</v>
      </c>
      <c r="V68" s="130">
        <f>IF(AND(V$55&gt;=$Z$4,V$8="C"),Datos!S18,0)</f>
        <v>0</v>
      </c>
      <c r="W68" s="130">
        <f>IF(AND(W$55&gt;=$Z$4,W$8="C"),Datos!T18,0)</f>
        <v>0</v>
      </c>
      <c r="X68" s="130">
        <f>IF(AND(X$55&gt;=$Z$4,X$8="C"),Datos!U18,0)</f>
        <v>0</v>
      </c>
      <c r="Y68" s="130">
        <f>IF(AND(Y$55&gt;=$Z$4,Y$8="C"),Datos!V18,0)</f>
        <v>0</v>
      </c>
      <c r="Z68" s="130">
        <f>IF(AND(Z$55&gt;=$Z$4,Z$8="C"),Datos!W18,0)</f>
        <v>0</v>
      </c>
    </row>
    <row r="69" spans="4:26" ht="15.75" customHeight="1" x14ac:dyDescent="0.2">
      <c r="D69" s="118"/>
      <c r="E69" s="118"/>
      <c r="F69" s="120" t="str">
        <f t="shared" si="12"/>
        <v>P10</v>
      </c>
      <c r="G69" s="114">
        <f>IF(AND(G$55&gt;=$Z$4,G$8="C"),Datos!D19,0)</f>
        <v>0</v>
      </c>
      <c r="H69" s="114">
        <f>IF(AND(H$55&gt;=$Z$4,H$8="C"),Datos!E19,0)</f>
        <v>0</v>
      </c>
      <c r="I69" s="114">
        <f>IF(AND(I$55&gt;=$Z$4,I$8="C"),Datos!F19,0)</f>
        <v>0</v>
      </c>
      <c r="J69" s="114">
        <f>IF(AND(J$55&gt;=$Z$4,J$8="C"),Datos!G19,0)</f>
        <v>0</v>
      </c>
      <c r="K69" s="114">
        <f>IF(AND(K$55&gt;=$Z$4,K$8="C"),Datos!H19,0)</f>
        <v>0</v>
      </c>
      <c r="L69" s="114">
        <f>IF(AND(L$55&gt;=$Z$4,L$8="C"),Datos!I19,0)</f>
        <v>0</v>
      </c>
      <c r="M69" s="114">
        <f>IF(AND(M$55&gt;=$Z$4,M$8="C"),Datos!J19,0)</f>
        <v>0</v>
      </c>
      <c r="N69" s="114">
        <f>IF(AND(N$55&gt;=$Z$4,N$8="C"),Datos!K19,0)</f>
        <v>0</v>
      </c>
      <c r="O69" s="114">
        <f>IF(AND(O$55&gt;=$Z$4,O$8="C"),Datos!L19,0)</f>
        <v>0</v>
      </c>
      <c r="P69" s="114">
        <f>IF(AND(P$55&gt;=$Z$4,P$8="C"),Datos!M19,0)</f>
        <v>0</v>
      </c>
      <c r="Q69" s="114">
        <f>IF(AND(Q$55&gt;=$Z$4,Q$8="C"),Datos!N19,0)</f>
        <v>0</v>
      </c>
      <c r="R69" s="114">
        <f>IF(AND(R$55&gt;=$Z$4,R$8="C"),Datos!O19,0)</f>
        <v>0</v>
      </c>
      <c r="S69" s="114">
        <f>IF(AND(S$55&gt;=$Z$4,S$8="C"),Datos!P19,0)</f>
        <v>0</v>
      </c>
      <c r="T69" s="114">
        <f>IF(AND(T$55&gt;=$Z$4,T$8="C"),Datos!Q19,0)</f>
        <v>0</v>
      </c>
      <c r="U69" s="114">
        <f>IF(AND(U$55&gt;=$Z$4,U$8="C"),Datos!R19,0)</f>
        <v>0</v>
      </c>
      <c r="V69" s="114">
        <f>IF(AND(V$55&gt;=$Z$4,V$8="C"),Datos!S19,0)</f>
        <v>0</v>
      </c>
      <c r="W69" s="114">
        <f>IF(AND(W$55&gt;=$Z$4,W$8="C"),Datos!T19,0)</f>
        <v>0</v>
      </c>
      <c r="X69" s="114">
        <f>IF(AND(X$55&gt;=$Z$4,X$8="C"),Datos!U19,0)</f>
        <v>0</v>
      </c>
      <c r="Y69" s="114">
        <f>IF(AND(Y$55&gt;=$Z$4,Y$8="C"),Datos!V19,0)</f>
        <v>0</v>
      </c>
      <c r="Z69" s="114">
        <f>IF(AND(Z$55&gt;=$Z$4,Z$8="C"),Datos!W19,0)</f>
        <v>0</v>
      </c>
    </row>
    <row r="70" spans="4:26" ht="15.75" customHeight="1" x14ac:dyDescent="0.2">
      <c r="D70" s="118"/>
      <c r="E70" s="118"/>
      <c r="F70" s="129" t="str">
        <f t="shared" si="12"/>
        <v>P11</v>
      </c>
      <c r="G70" s="130">
        <f>IF(AND(G$55&gt;=$Z$4,G$8="C"),Datos!D20,0)</f>
        <v>0</v>
      </c>
      <c r="H70" s="130">
        <f>IF(AND(H$55&gt;=$Z$4,H$8="C"),Datos!E20,0)</f>
        <v>0</v>
      </c>
      <c r="I70" s="130">
        <f>IF(AND(I$55&gt;=$Z$4,I$8="C"),Datos!F20,0)</f>
        <v>0</v>
      </c>
      <c r="J70" s="130">
        <f>IF(AND(J$55&gt;=$Z$4,J$8="C"),Datos!G20,0)</f>
        <v>0</v>
      </c>
      <c r="K70" s="130">
        <f>IF(AND(K$55&gt;=$Z$4,K$8="C"),Datos!H20,0)</f>
        <v>0</v>
      </c>
      <c r="L70" s="130">
        <f>IF(AND(L$55&gt;=$Z$4,L$8="C"),Datos!I20,0)</f>
        <v>0</v>
      </c>
      <c r="M70" s="130">
        <f>IF(AND(M$55&gt;=$Z$4,M$8="C"),Datos!J20,0)</f>
        <v>1</v>
      </c>
      <c r="N70" s="130">
        <f>IF(AND(N$55&gt;=$Z$4,N$8="C"),Datos!K20,0)</f>
        <v>0</v>
      </c>
      <c r="O70" s="130">
        <f>IF(AND(O$55&gt;=$Z$4,O$8="C"),Datos!L20,0)</f>
        <v>0</v>
      </c>
      <c r="P70" s="130">
        <f>IF(AND(P$55&gt;=$Z$4,P$8="C"),Datos!M20,0)</f>
        <v>0</v>
      </c>
      <c r="Q70" s="130">
        <f>IF(AND(Q$55&gt;=$Z$4,Q$8="C"),Datos!N20,0)</f>
        <v>0</v>
      </c>
      <c r="R70" s="130">
        <f>IF(AND(R$55&gt;=$Z$4,R$8="C"),Datos!O20,0)</f>
        <v>0</v>
      </c>
      <c r="S70" s="130">
        <f>IF(AND(S$55&gt;=$Z$4,S$8="C"),Datos!P20,0)</f>
        <v>0</v>
      </c>
      <c r="T70" s="130">
        <f>IF(AND(T$55&gt;=$Z$4,T$8="C"),Datos!Q20,0)</f>
        <v>0</v>
      </c>
      <c r="U70" s="130">
        <f>IF(AND(U$55&gt;=$Z$4,U$8="C"),Datos!R20,0)</f>
        <v>0</v>
      </c>
      <c r="V70" s="130">
        <f>IF(AND(V$55&gt;=$Z$4,V$8="C"),Datos!S20,0)</f>
        <v>0</v>
      </c>
      <c r="W70" s="130">
        <f>IF(AND(W$55&gt;=$Z$4,W$8="C"),Datos!T20,0)</f>
        <v>0</v>
      </c>
      <c r="X70" s="130">
        <f>IF(AND(X$55&gt;=$Z$4,X$8="C"),Datos!U20,0)</f>
        <v>0</v>
      </c>
      <c r="Y70" s="130">
        <f>IF(AND(Y$55&gt;=$Z$4,Y$8="C"),Datos!V20,0)</f>
        <v>0</v>
      </c>
      <c r="Z70" s="130">
        <f>IF(AND(Z$55&gt;=$Z$4,Z$8="C"),Datos!W20,0)</f>
        <v>0</v>
      </c>
    </row>
    <row r="71" spans="4:26" ht="15.75" customHeight="1" x14ac:dyDescent="0.2">
      <c r="D71" s="118"/>
      <c r="E71" s="118"/>
      <c r="F71" s="120" t="str">
        <f t="shared" si="12"/>
        <v>P12</v>
      </c>
      <c r="G71" s="114">
        <f>IF(AND(G$55&gt;=$Z$4,G$8="C"),Datos!D21,0)</f>
        <v>0</v>
      </c>
      <c r="H71" s="114">
        <f>IF(AND(H$55&gt;=$Z$4,H$8="C"),Datos!E21,0)</f>
        <v>0</v>
      </c>
      <c r="I71" s="114">
        <f>IF(AND(I$55&gt;=$Z$4,I$8="C"),Datos!F21,0)</f>
        <v>0</v>
      </c>
      <c r="J71" s="114">
        <f>IF(AND(J$55&gt;=$Z$4,J$8="C"),Datos!G21,0)</f>
        <v>0</v>
      </c>
      <c r="K71" s="114">
        <f>IF(AND(K$55&gt;=$Z$4,K$8="C"),Datos!H21,0)</f>
        <v>0</v>
      </c>
      <c r="L71" s="114">
        <f>IF(AND(L$55&gt;=$Z$4,L$8="C"),Datos!I21,0)</f>
        <v>0</v>
      </c>
      <c r="M71" s="114">
        <f>IF(AND(M$55&gt;=$Z$4,M$8="C"),Datos!J21,0)</f>
        <v>0</v>
      </c>
      <c r="N71" s="114">
        <f>IF(AND(N$55&gt;=$Z$4,N$8="C"),Datos!K21,0)</f>
        <v>0</v>
      </c>
      <c r="O71" s="114">
        <f>IF(AND(O$55&gt;=$Z$4,O$8="C"),Datos!L21,0)</f>
        <v>0</v>
      </c>
      <c r="P71" s="114">
        <f>IF(AND(P$55&gt;=$Z$4,P$8="C"),Datos!M21,0)</f>
        <v>0</v>
      </c>
      <c r="Q71" s="114">
        <f>IF(AND(Q$55&gt;=$Z$4,Q$8="C"),Datos!N21,0)</f>
        <v>0</v>
      </c>
      <c r="R71" s="114">
        <f>IF(AND(R$55&gt;=$Z$4,R$8="C"),Datos!O21,0)</f>
        <v>0</v>
      </c>
      <c r="S71" s="114">
        <f>IF(AND(S$55&gt;=$Z$4,S$8="C"),Datos!P21,0)</f>
        <v>0</v>
      </c>
      <c r="T71" s="114">
        <f>IF(AND(T$55&gt;=$Z$4,T$8="C"),Datos!Q21,0)</f>
        <v>0</v>
      </c>
      <c r="U71" s="114">
        <f>IF(AND(U$55&gt;=$Z$4,U$8="C"),Datos!R21,0)</f>
        <v>0</v>
      </c>
      <c r="V71" s="114">
        <f>IF(AND(V$55&gt;=$Z$4,V$8="C"),Datos!S21,0)</f>
        <v>0</v>
      </c>
      <c r="W71" s="114">
        <f>IF(AND(W$55&gt;=$Z$4,W$8="C"),Datos!T21,0)</f>
        <v>0</v>
      </c>
      <c r="X71" s="114">
        <f>IF(AND(X$55&gt;=$Z$4,X$8="C"),Datos!U21,0)</f>
        <v>0</v>
      </c>
      <c r="Y71" s="114">
        <f>IF(AND(Y$55&gt;=$Z$4,Y$8="C"),Datos!V21,0)</f>
        <v>0</v>
      </c>
      <c r="Z71" s="114">
        <f>IF(AND(Z$55&gt;=$Z$4,Z$8="C"),Datos!W21,0)</f>
        <v>0</v>
      </c>
    </row>
    <row r="72" spans="4:26" ht="15.75" customHeight="1" x14ac:dyDescent="0.2">
      <c r="D72" s="118"/>
      <c r="E72" s="118"/>
      <c r="F72" s="129" t="str">
        <f t="shared" si="12"/>
        <v>P13</v>
      </c>
      <c r="G72" s="130">
        <f>IF(AND(G$55&gt;=$Z$4,G$8="C"),Datos!D22,0)</f>
        <v>0</v>
      </c>
      <c r="H72" s="130">
        <f>IF(AND(H$55&gt;=$Z$4,H$8="C"),Datos!E22,0)</f>
        <v>0</v>
      </c>
      <c r="I72" s="130">
        <f>IF(AND(I$55&gt;=$Z$4,I$8="C"),Datos!F22,0)</f>
        <v>1</v>
      </c>
      <c r="J72" s="130">
        <f>IF(AND(J$55&gt;=$Z$4,J$8="C"),Datos!G22,0)</f>
        <v>0</v>
      </c>
      <c r="K72" s="130">
        <f>IF(AND(K$55&gt;=$Z$4,K$8="C"),Datos!H22,0)</f>
        <v>0</v>
      </c>
      <c r="L72" s="130">
        <f>IF(AND(L$55&gt;=$Z$4,L$8="C"),Datos!I22,0)</f>
        <v>0</v>
      </c>
      <c r="M72" s="130">
        <f>IF(AND(M$55&gt;=$Z$4,M$8="C"),Datos!J22,0)</f>
        <v>1</v>
      </c>
      <c r="N72" s="130">
        <f>IF(AND(N$55&gt;=$Z$4,N$8="C"),Datos!K22,0)</f>
        <v>0</v>
      </c>
      <c r="O72" s="130">
        <f>IF(AND(O$55&gt;=$Z$4,O$8="C"),Datos!L22,0)</f>
        <v>0</v>
      </c>
      <c r="P72" s="130">
        <f>IF(AND(P$55&gt;=$Z$4,P$8="C"),Datos!M22,0)</f>
        <v>0</v>
      </c>
      <c r="Q72" s="130">
        <f>IF(AND(Q$55&gt;=$Z$4,Q$8="C"),Datos!N22,0)</f>
        <v>0</v>
      </c>
      <c r="R72" s="130">
        <f>IF(AND(R$55&gt;=$Z$4,R$8="C"),Datos!O22,0)</f>
        <v>0</v>
      </c>
      <c r="S72" s="130">
        <f>IF(AND(S$55&gt;=$Z$4,S$8="C"),Datos!P22,0)</f>
        <v>0</v>
      </c>
      <c r="T72" s="130">
        <f>IF(AND(T$55&gt;=$Z$4,T$8="C"),Datos!Q22,0)</f>
        <v>0</v>
      </c>
      <c r="U72" s="130">
        <f>IF(AND(U$55&gt;=$Z$4,U$8="C"),Datos!R22,0)</f>
        <v>0</v>
      </c>
      <c r="V72" s="130">
        <f>IF(AND(V$55&gt;=$Z$4,V$8="C"),Datos!S22,0)</f>
        <v>0</v>
      </c>
      <c r="W72" s="130">
        <f>IF(AND(W$55&gt;=$Z$4,W$8="C"),Datos!T22,0)</f>
        <v>0</v>
      </c>
      <c r="X72" s="130">
        <f>IF(AND(X$55&gt;=$Z$4,X$8="C"),Datos!U22,0)</f>
        <v>0</v>
      </c>
      <c r="Y72" s="130">
        <f>IF(AND(Y$55&gt;=$Z$4,Y$8="C"),Datos!V22,0)</f>
        <v>0</v>
      </c>
      <c r="Z72" s="130">
        <f>IF(AND(Z$55&gt;=$Z$4,Z$8="C"),Datos!W22,0)</f>
        <v>0</v>
      </c>
    </row>
    <row r="73" spans="4:26" ht="15.75" customHeight="1" x14ac:dyDescent="0.2">
      <c r="D73" s="118"/>
      <c r="E73" s="118"/>
      <c r="F73" s="120" t="str">
        <f t="shared" si="12"/>
        <v>P14</v>
      </c>
      <c r="G73" s="114">
        <f>IF(AND(G$55&gt;=$Z$4,G$8="C"),Datos!D23,0)</f>
        <v>0</v>
      </c>
      <c r="H73" s="114">
        <f>IF(AND(H$55&gt;=$Z$4,H$8="C"),Datos!E23,0)</f>
        <v>0</v>
      </c>
      <c r="I73" s="114">
        <f>IF(AND(I$55&gt;=$Z$4,I$8="C"),Datos!F23,0)</f>
        <v>0</v>
      </c>
      <c r="J73" s="114">
        <f>IF(AND(J$55&gt;=$Z$4,J$8="C"),Datos!G23,0)</f>
        <v>0</v>
      </c>
      <c r="K73" s="114">
        <f>IF(AND(K$55&gt;=$Z$4,K$8="C"),Datos!H23,0)</f>
        <v>0</v>
      </c>
      <c r="L73" s="114">
        <f>IF(AND(L$55&gt;=$Z$4,L$8="C"),Datos!I23,0)</f>
        <v>0</v>
      </c>
      <c r="M73" s="114">
        <f>IF(AND(M$55&gt;=$Z$4,M$8="C"),Datos!J23,0)</f>
        <v>0</v>
      </c>
      <c r="N73" s="114">
        <f>IF(AND(N$55&gt;=$Z$4,N$8="C"),Datos!K23,0)</f>
        <v>0</v>
      </c>
      <c r="O73" s="114">
        <f>IF(AND(O$55&gt;=$Z$4,O$8="C"),Datos!L23,0)</f>
        <v>0</v>
      </c>
      <c r="P73" s="114">
        <f>IF(AND(P$55&gt;=$Z$4,P$8="C"),Datos!M23,0)</f>
        <v>0</v>
      </c>
      <c r="Q73" s="114">
        <f>IF(AND(Q$55&gt;=$Z$4,Q$8="C"),Datos!N23,0)</f>
        <v>0</v>
      </c>
      <c r="R73" s="114">
        <f>IF(AND(R$55&gt;=$Z$4,R$8="C"),Datos!O23,0)</f>
        <v>0</v>
      </c>
      <c r="S73" s="114">
        <f>IF(AND(S$55&gt;=$Z$4,S$8="C"),Datos!P23,0)</f>
        <v>0</v>
      </c>
      <c r="T73" s="114">
        <f>IF(AND(T$55&gt;=$Z$4,T$8="C"),Datos!Q23,0)</f>
        <v>0</v>
      </c>
      <c r="U73" s="114">
        <f>IF(AND(U$55&gt;=$Z$4,U$8="C"),Datos!R23,0)</f>
        <v>0</v>
      </c>
      <c r="V73" s="114">
        <f>IF(AND(V$55&gt;=$Z$4,V$8="C"),Datos!S23,0)</f>
        <v>0</v>
      </c>
      <c r="W73" s="114">
        <f>IF(AND(W$55&gt;=$Z$4,W$8="C"),Datos!T23,0)</f>
        <v>0</v>
      </c>
      <c r="X73" s="114">
        <f>IF(AND(X$55&gt;=$Z$4,X$8="C"),Datos!U23,0)</f>
        <v>0</v>
      </c>
      <c r="Y73" s="114">
        <f>IF(AND(Y$55&gt;=$Z$4,Y$8="C"),Datos!V23,0)</f>
        <v>0</v>
      </c>
      <c r="Z73" s="114">
        <f>IF(AND(Z$55&gt;=$Z$4,Z$8="C"),Datos!W23,0)</f>
        <v>0</v>
      </c>
    </row>
    <row r="74" spans="4:26" ht="15.75" customHeight="1" x14ac:dyDescent="0.2">
      <c r="D74" s="118"/>
      <c r="E74" s="118"/>
      <c r="F74" s="129" t="str">
        <f t="shared" si="12"/>
        <v>P15</v>
      </c>
      <c r="G74" s="130">
        <f>IF(AND(G$55&gt;=$Z$4,G$8="C"),Datos!D24,0)</f>
        <v>0</v>
      </c>
      <c r="H74" s="130">
        <f>IF(AND(H$55&gt;=$Z$4,H$8="C"),Datos!E24,0)</f>
        <v>0</v>
      </c>
      <c r="I74" s="130">
        <f>IF(AND(I$55&gt;=$Z$4,I$8="C"),Datos!F24,0)</f>
        <v>1</v>
      </c>
      <c r="J74" s="130">
        <f>IF(AND(J$55&gt;=$Z$4,J$8="C"),Datos!G24,0)</f>
        <v>0</v>
      </c>
      <c r="K74" s="130">
        <f>IF(AND(K$55&gt;=$Z$4,K$8="C"),Datos!H24,0)</f>
        <v>0</v>
      </c>
      <c r="L74" s="130">
        <f>IF(AND(L$55&gt;=$Z$4,L$8="C"),Datos!I24,0)</f>
        <v>0</v>
      </c>
      <c r="M74" s="130">
        <f>IF(AND(M$55&gt;=$Z$4,M$8="C"),Datos!J24,0)</f>
        <v>0</v>
      </c>
      <c r="N74" s="130">
        <f>IF(AND(N$55&gt;=$Z$4,N$8="C"),Datos!K24,0)</f>
        <v>0</v>
      </c>
      <c r="O74" s="130">
        <f>IF(AND(O$55&gt;=$Z$4,O$8="C"),Datos!L24,0)</f>
        <v>0</v>
      </c>
      <c r="P74" s="130">
        <f>IF(AND(P$55&gt;=$Z$4,P$8="C"),Datos!M24,0)</f>
        <v>0</v>
      </c>
      <c r="Q74" s="130">
        <f>IF(AND(Q$55&gt;=$Z$4,Q$8="C"),Datos!N24,0)</f>
        <v>0</v>
      </c>
      <c r="R74" s="130">
        <f>IF(AND(R$55&gt;=$Z$4,R$8="C"),Datos!O24,0)</f>
        <v>0</v>
      </c>
      <c r="S74" s="130">
        <f>IF(AND(S$55&gt;=$Z$4,S$8="C"),Datos!P24,0)</f>
        <v>0</v>
      </c>
      <c r="T74" s="130">
        <f>IF(AND(T$55&gt;=$Z$4,T$8="C"),Datos!Q24,0)</f>
        <v>0</v>
      </c>
      <c r="U74" s="130">
        <f>IF(AND(U$55&gt;=$Z$4,U$8="C"),Datos!R24,0)</f>
        <v>0</v>
      </c>
      <c r="V74" s="130">
        <f>IF(AND(V$55&gt;=$Z$4,V$8="C"),Datos!S24,0)</f>
        <v>0</v>
      </c>
      <c r="W74" s="130">
        <f>IF(AND(W$55&gt;=$Z$4,W$8="C"),Datos!T24,0)</f>
        <v>0</v>
      </c>
      <c r="X74" s="130">
        <f>IF(AND(X$55&gt;=$Z$4,X$8="C"),Datos!U24,0)</f>
        <v>0</v>
      </c>
      <c r="Y74" s="130">
        <f>IF(AND(Y$55&gt;=$Z$4,Y$8="C"),Datos!V24,0)</f>
        <v>0</v>
      </c>
      <c r="Z74" s="130">
        <f>IF(AND(Z$55&gt;=$Z$4,Z$8="C"),Datos!W24,0)</f>
        <v>0</v>
      </c>
    </row>
    <row r="75" spans="4:26" ht="15.75" customHeight="1" x14ac:dyDescent="0.2">
      <c r="D75" s="118"/>
      <c r="E75" s="118"/>
      <c r="F75" s="120" t="str">
        <f t="shared" si="12"/>
        <v>P16</v>
      </c>
      <c r="G75" s="114">
        <f>IF(AND(G$55&gt;=$Z$4,G$8="C"),Datos!D25,0)</f>
        <v>0</v>
      </c>
      <c r="H75" s="114">
        <f>IF(AND(H$55&gt;=$Z$4,H$8="C"),Datos!E25,0)</f>
        <v>0</v>
      </c>
      <c r="I75" s="114">
        <f>IF(AND(I$55&gt;=$Z$4,I$8="C"),Datos!F25,0)</f>
        <v>0</v>
      </c>
      <c r="J75" s="114">
        <f>IF(AND(J$55&gt;=$Z$4,J$8="C"),Datos!G25,0)</f>
        <v>0</v>
      </c>
      <c r="K75" s="114">
        <f>IF(AND(K$55&gt;=$Z$4,K$8="C"),Datos!H25,0)</f>
        <v>0</v>
      </c>
      <c r="L75" s="114">
        <f>IF(AND(L$55&gt;=$Z$4,L$8="C"),Datos!I25,0)</f>
        <v>0</v>
      </c>
      <c r="M75" s="114">
        <f>IF(AND(M$55&gt;=$Z$4,M$8="C"),Datos!J25,0)</f>
        <v>0</v>
      </c>
      <c r="N75" s="114">
        <f>IF(AND(N$55&gt;=$Z$4,N$8="C"),Datos!K25,0)</f>
        <v>0</v>
      </c>
      <c r="O75" s="114">
        <f>IF(AND(O$55&gt;=$Z$4,O$8="C"),Datos!L25,0)</f>
        <v>0</v>
      </c>
      <c r="P75" s="114">
        <f>IF(AND(P$55&gt;=$Z$4,P$8="C"),Datos!M25,0)</f>
        <v>0</v>
      </c>
      <c r="Q75" s="114">
        <f>IF(AND(Q$55&gt;=$Z$4,Q$8="C"),Datos!N25,0)</f>
        <v>0</v>
      </c>
      <c r="R75" s="114">
        <f>IF(AND(R$55&gt;=$Z$4,R$8="C"),Datos!O25,0)</f>
        <v>0</v>
      </c>
      <c r="S75" s="114">
        <f>IF(AND(S$55&gt;=$Z$4,S$8="C"),Datos!P25,0)</f>
        <v>0</v>
      </c>
      <c r="T75" s="114">
        <f>IF(AND(T$55&gt;=$Z$4,T$8="C"),Datos!Q25,0)</f>
        <v>0</v>
      </c>
      <c r="U75" s="114">
        <f>IF(AND(U$55&gt;=$Z$4,U$8="C"),Datos!R25,0)</f>
        <v>0</v>
      </c>
      <c r="V75" s="114">
        <f>IF(AND(V$55&gt;=$Z$4,V$8="C"),Datos!S25,0)</f>
        <v>0</v>
      </c>
      <c r="W75" s="114">
        <f>IF(AND(W$55&gt;=$Z$4,W$8="C"),Datos!T25,0)</f>
        <v>0</v>
      </c>
      <c r="X75" s="114">
        <f>IF(AND(X$55&gt;=$Z$4,X$8="C"),Datos!U25,0)</f>
        <v>0</v>
      </c>
      <c r="Y75" s="114">
        <f>IF(AND(Y$55&gt;=$Z$4,Y$8="C"),Datos!V25,0)</f>
        <v>0</v>
      </c>
      <c r="Z75" s="114">
        <f>IF(AND(Z$55&gt;=$Z$4,Z$8="C"),Datos!W25,0)</f>
        <v>0</v>
      </c>
    </row>
    <row r="76" spans="4:26" ht="15.75" customHeight="1" x14ac:dyDescent="0.2">
      <c r="D76" s="118"/>
      <c r="E76" s="118"/>
      <c r="F76" s="129" t="str">
        <f t="shared" si="12"/>
        <v>P17</v>
      </c>
      <c r="G76" s="130">
        <f>IF(AND(G$55&gt;=$Z$4,G$8="C"),Datos!D26,0)</f>
        <v>0</v>
      </c>
      <c r="H76" s="130">
        <f>IF(AND(H$55&gt;=$Z$4,H$8="C"),Datos!E26,0)</f>
        <v>0</v>
      </c>
      <c r="I76" s="130">
        <f>IF(AND(I$55&gt;=$Z$4,I$8="C"),Datos!F26,0)</f>
        <v>0</v>
      </c>
      <c r="J76" s="130">
        <f>IF(AND(J$55&gt;=$Z$4,J$8="C"),Datos!G26,0)</f>
        <v>0</v>
      </c>
      <c r="K76" s="130">
        <f>IF(AND(K$55&gt;=$Z$4,K$8="C"),Datos!H26,0)</f>
        <v>0</v>
      </c>
      <c r="L76" s="130">
        <f>IF(AND(L$55&gt;=$Z$4,L$8="C"),Datos!I26,0)</f>
        <v>0</v>
      </c>
      <c r="M76" s="130">
        <f>IF(AND(M$55&gt;=$Z$4,M$8="C"),Datos!J26,0)</f>
        <v>0</v>
      </c>
      <c r="N76" s="130">
        <f>IF(AND(N$55&gt;=$Z$4,N$8="C"),Datos!K26,0)</f>
        <v>0</v>
      </c>
      <c r="O76" s="130">
        <f>IF(AND(O$55&gt;=$Z$4,O$8="C"),Datos!L26,0)</f>
        <v>0</v>
      </c>
      <c r="P76" s="130">
        <f>IF(AND(P$55&gt;=$Z$4,P$8="C"),Datos!M26,0)</f>
        <v>0</v>
      </c>
      <c r="Q76" s="130">
        <f>IF(AND(Q$55&gt;=$Z$4,Q$8="C"),Datos!N26,0)</f>
        <v>0</v>
      </c>
      <c r="R76" s="130">
        <f>IF(AND(R$55&gt;=$Z$4,R$8="C"),Datos!O26,0)</f>
        <v>0</v>
      </c>
      <c r="S76" s="130">
        <f>IF(AND(S$55&gt;=$Z$4,S$8="C"),Datos!P26,0)</f>
        <v>0</v>
      </c>
      <c r="T76" s="130">
        <f>IF(AND(T$55&gt;=$Z$4,T$8="C"),Datos!Q26,0)</f>
        <v>0</v>
      </c>
      <c r="U76" s="130">
        <f>IF(AND(U$55&gt;=$Z$4,U$8="C"),Datos!R26,0)</f>
        <v>0</v>
      </c>
      <c r="V76" s="130">
        <f>IF(AND(V$55&gt;=$Z$4,V$8="C"),Datos!S26,0)</f>
        <v>0</v>
      </c>
      <c r="W76" s="130">
        <f>IF(AND(W$55&gt;=$Z$4,W$8="C"),Datos!T26,0)</f>
        <v>0</v>
      </c>
      <c r="X76" s="130">
        <f>IF(AND(X$55&gt;=$Z$4,X$8="C"),Datos!U26,0)</f>
        <v>0</v>
      </c>
      <c r="Y76" s="130">
        <f>IF(AND(Y$55&gt;=$Z$4,Y$8="C"),Datos!V26,0)</f>
        <v>0</v>
      </c>
      <c r="Z76" s="130">
        <f>IF(AND(Z$55&gt;=$Z$4,Z$8="C"),Datos!W26,0)</f>
        <v>0</v>
      </c>
    </row>
    <row r="77" spans="4:26" ht="15.75" customHeight="1" x14ac:dyDescent="0.2">
      <c r="D77" s="118"/>
      <c r="E77" s="118"/>
      <c r="F77" s="120" t="str">
        <f t="shared" si="12"/>
        <v>P18</v>
      </c>
      <c r="G77" s="114">
        <f>IF(AND(G$55&gt;=$Z$4,G$8="C"),Datos!D27,0)</f>
        <v>0</v>
      </c>
      <c r="H77" s="114">
        <f>IF(AND(H$55&gt;=$Z$4,H$8="C"),Datos!E27,0)</f>
        <v>0</v>
      </c>
      <c r="I77" s="114">
        <f>IF(AND(I$55&gt;=$Z$4,I$8="C"),Datos!F27,0)</f>
        <v>0</v>
      </c>
      <c r="J77" s="114">
        <f>IF(AND(J$55&gt;=$Z$4,J$8="C"),Datos!G27,0)</f>
        <v>0</v>
      </c>
      <c r="K77" s="114">
        <f>IF(AND(K$55&gt;=$Z$4,K$8="C"),Datos!H27,0)</f>
        <v>0</v>
      </c>
      <c r="L77" s="114">
        <f>IF(AND(L$55&gt;=$Z$4,L$8="C"),Datos!I27,0)</f>
        <v>0</v>
      </c>
      <c r="M77" s="114">
        <f>IF(AND(M$55&gt;=$Z$4,M$8="C"),Datos!J27,0)</f>
        <v>0</v>
      </c>
      <c r="N77" s="114">
        <f>IF(AND(N$55&gt;=$Z$4,N$8="C"),Datos!K27,0)</f>
        <v>0</v>
      </c>
      <c r="O77" s="114">
        <f>IF(AND(O$55&gt;=$Z$4,O$8="C"),Datos!L27,0)</f>
        <v>0</v>
      </c>
      <c r="P77" s="114">
        <f>IF(AND(P$55&gt;=$Z$4,P$8="C"),Datos!M27,0)</f>
        <v>0</v>
      </c>
      <c r="Q77" s="114">
        <f>IF(AND(Q$55&gt;=$Z$4,Q$8="C"),Datos!N27,0)</f>
        <v>0</v>
      </c>
      <c r="R77" s="114">
        <f>IF(AND(R$55&gt;=$Z$4,R$8="C"),Datos!O27,0)</f>
        <v>0</v>
      </c>
      <c r="S77" s="114">
        <f>IF(AND(S$55&gt;=$Z$4,S$8="C"),Datos!P27,0)</f>
        <v>0</v>
      </c>
      <c r="T77" s="114">
        <f>IF(AND(T$55&gt;=$Z$4,T$8="C"),Datos!Q27,0)</f>
        <v>0</v>
      </c>
      <c r="U77" s="114">
        <f>IF(AND(U$55&gt;=$Z$4,U$8="C"),Datos!R27,0)</f>
        <v>0</v>
      </c>
      <c r="V77" s="114">
        <f>IF(AND(V$55&gt;=$Z$4,V$8="C"),Datos!S27,0)</f>
        <v>0</v>
      </c>
      <c r="W77" s="114">
        <f>IF(AND(W$55&gt;=$Z$4,W$8="C"),Datos!T27,0)</f>
        <v>0</v>
      </c>
      <c r="X77" s="114">
        <f>IF(AND(X$55&gt;=$Z$4,X$8="C"),Datos!U27,0)</f>
        <v>0</v>
      </c>
      <c r="Y77" s="114">
        <f>IF(AND(Y$55&gt;=$Z$4,Y$8="C"),Datos!V27,0)</f>
        <v>0</v>
      </c>
      <c r="Z77" s="114">
        <f>IF(AND(Z$55&gt;=$Z$4,Z$8="C"),Datos!W27,0)</f>
        <v>0</v>
      </c>
    </row>
    <row r="78" spans="4:26" ht="15.75" customHeight="1" x14ac:dyDescent="0.2">
      <c r="D78" s="118"/>
      <c r="E78" s="118"/>
      <c r="F78" s="129" t="str">
        <f t="shared" si="12"/>
        <v>P19</v>
      </c>
      <c r="G78" s="130">
        <f>IF(AND(G$55&gt;=$Z$4,G$8="C"),Datos!D28,0)</f>
        <v>0</v>
      </c>
      <c r="H78" s="130">
        <f>IF(AND(H$55&gt;=$Z$4,H$8="C"),Datos!E28,0)</f>
        <v>0</v>
      </c>
      <c r="I78" s="130">
        <f>IF(AND(I$55&gt;=$Z$4,I$8="C"),Datos!F28,0)</f>
        <v>0</v>
      </c>
      <c r="J78" s="130">
        <f>IF(AND(J$55&gt;=$Z$4,J$8="C"),Datos!G28,0)</f>
        <v>0</v>
      </c>
      <c r="K78" s="130">
        <f>IF(AND(K$55&gt;=$Z$4,K$8="C"),Datos!H28,0)</f>
        <v>0</v>
      </c>
      <c r="L78" s="130">
        <f>IF(AND(L$55&gt;=$Z$4,L$8="C"),Datos!I28,0)</f>
        <v>0</v>
      </c>
      <c r="M78" s="130">
        <f>IF(AND(M$55&gt;=$Z$4,M$8="C"),Datos!J28,0)</f>
        <v>0</v>
      </c>
      <c r="N78" s="130">
        <f>IF(AND(N$55&gt;=$Z$4,N$8="C"),Datos!K28,0)</f>
        <v>0</v>
      </c>
      <c r="O78" s="130">
        <f>IF(AND(O$55&gt;=$Z$4,O$8="C"),Datos!L28,0)</f>
        <v>0</v>
      </c>
      <c r="P78" s="130">
        <f>IF(AND(P$55&gt;=$Z$4,P$8="C"),Datos!M28,0)</f>
        <v>0</v>
      </c>
      <c r="Q78" s="130">
        <f>IF(AND(Q$55&gt;=$Z$4,Q$8="C"),Datos!N28,0)</f>
        <v>0</v>
      </c>
      <c r="R78" s="130">
        <f>IF(AND(R$55&gt;=$Z$4,R$8="C"),Datos!O28,0)</f>
        <v>0</v>
      </c>
      <c r="S78" s="130">
        <f>IF(AND(S$55&gt;=$Z$4,S$8="C"),Datos!P28,0)</f>
        <v>0</v>
      </c>
      <c r="T78" s="130">
        <f>IF(AND(T$55&gt;=$Z$4,T$8="C"),Datos!Q28,0)</f>
        <v>0</v>
      </c>
      <c r="U78" s="130">
        <f>IF(AND(U$55&gt;=$Z$4,U$8="C"),Datos!R28,0)</f>
        <v>0</v>
      </c>
      <c r="V78" s="130">
        <f>IF(AND(V$55&gt;=$Z$4,V$8="C"),Datos!S28,0)</f>
        <v>0</v>
      </c>
      <c r="W78" s="130">
        <f>IF(AND(W$55&gt;=$Z$4,W$8="C"),Datos!T28,0)</f>
        <v>0</v>
      </c>
      <c r="X78" s="130">
        <f>IF(AND(X$55&gt;=$Z$4,X$8="C"),Datos!U28,0)</f>
        <v>0</v>
      </c>
      <c r="Y78" s="130">
        <f>IF(AND(Y$55&gt;=$Z$4,Y$8="C"),Datos!V28,0)</f>
        <v>0</v>
      </c>
      <c r="Z78" s="130">
        <f>IF(AND(Z$55&gt;=$Z$4,Z$8="C"),Datos!W28,0)</f>
        <v>0</v>
      </c>
    </row>
    <row r="79" spans="4:26" ht="15.75" customHeight="1" x14ac:dyDescent="0.2">
      <c r="D79" s="118"/>
      <c r="E79" s="118"/>
      <c r="F79" s="120" t="str">
        <f t="shared" si="12"/>
        <v>P20</v>
      </c>
      <c r="G79" s="114">
        <f>IF(AND(G$55&gt;=$Z$4,G$8="C"),Datos!D29,0)</f>
        <v>0</v>
      </c>
      <c r="H79" s="114">
        <f>IF(AND(H$55&gt;=$Z$4,H$8="C"),Datos!E29,0)</f>
        <v>0</v>
      </c>
      <c r="I79" s="114">
        <f>IF(AND(I$55&gt;=$Z$4,I$8="C"),Datos!F29,0)</f>
        <v>0</v>
      </c>
      <c r="J79" s="114">
        <f>IF(AND(J$55&gt;=$Z$4,J$8="C"),Datos!G29,0)</f>
        <v>0</v>
      </c>
      <c r="K79" s="114">
        <f>IF(AND(K$55&gt;=$Z$4,K$8="C"),Datos!H29,0)</f>
        <v>0</v>
      </c>
      <c r="L79" s="114">
        <f>IF(AND(L$55&gt;=$Z$4,L$8="C"),Datos!I29,0)</f>
        <v>0</v>
      </c>
      <c r="M79" s="114">
        <f>IF(AND(M$55&gt;=$Z$4,M$8="C"),Datos!J29,0)</f>
        <v>0</v>
      </c>
      <c r="N79" s="114">
        <f>IF(AND(N$55&gt;=$Z$4,N$8="C"),Datos!K29,0)</f>
        <v>0</v>
      </c>
      <c r="O79" s="114">
        <f>IF(AND(O$55&gt;=$Z$4,O$8="C"),Datos!L29,0)</f>
        <v>0</v>
      </c>
      <c r="P79" s="114">
        <f>IF(AND(P$55&gt;=$Z$4,P$8="C"),Datos!M29,0)</f>
        <v>0</v>
      </c>
      <c r="Q79" s="114">
        <f>IF(AND(Q$55&gt;=$Z$4,Q$8="C"),Datos!N29,0)</f>
        <v>0</v>
      </c>
      <c r="R79" s="114">
        <f>IF(AND(R$55&gt;=$Z$4,R$8="C"),Datos!O29,0)</f>
        <v>0</v>
      </c>
      <c r="S79" s="114">
        <f>IF(AND(S$55&gt;=$Z$4,S$8="C"),Datos!P29,0)</f>
        <v>0</v>
      </c>
      <c r="T79" s="114">
        <f>IF(AND(T$55&gt;=$Z$4,T$8="C"),Datos!Q29,0)</f>
        <v>0</v>
      </c>
      <c r="U79" s="114">
        <f>IF(AND(U$55&gt;=$Z$4,U$8="C"),Datos!R29,0)</f>
        <v>0</v>
      </c>
      <c r="V79" s="114">
        <f>IF(AND(V$55&gt;=$Z$4,V$8="C"),Datos!S29,0)</f>
        <v>0</v>
      </c>
      <c r="W79" s="114">
        <f>IF(AND(W$55&gt;=$Z$4,W$8="C"),Datos!T29,0)</f>
        <v>0</v>
      </c>
      <c r="X79" s="114">
        <f>IF(AND(X$55&gt;=$Z$4,X$8="C"),Datos!U29,0)</f>
        <v>0</v>
      </c>
      <c r="Y79" s="114">
        <f>IF(AND(Y$55&gt;=$Z$4,Y$8="C"),Datos!V29,0)</f>
        <v>0</v>
      </c>
      <c r="Z79" s="114">
        <f>IF(AND(Z$55&gt;=$Z$4,Z$8="C"),Datos!W29,0)</f>
        <v>0</v>
      </c>
    </row>
  </sheetData>
  <sheetProtection algorithmName="SHA-512" hashValue="HfeOIIGuXRFS9EGJaWhsEinuyXDJ1y0WAWOXbcJfZz4rIyYTBKfUhVCibaQ+aiTvHA8jRC6kLIrYEae4ewhTYQ==" saltValue="9K16A9VJcwnlTuhsFkPceg==" spinCount="100000" sheet="1" objects="1" scenarios="1" formatCells="0" selectLockedCells="1"/>
  <mergeCells count="2">
    <mergeCell ref="C11:D12"/>
    <mergeCell ref="C35:D37"/>
  </mergeCells>
  <phoneticPr fontId="0" type="noConversion"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2:AA79"/>
  <sheetViews>
    <sheetView showGridLines="0" showRowColHeaders="0" showZeros="0" zoomScale="125" zoomScaleNormal="125" zoomScalePageLayoutView="125" workbookViewId="0">
      <selection activeCell="Z4" sqref="Z4"/>
    </sheetView>
  </sheetViews>
  <sheetFormatPr baseColWidth="10" defaultColWidth="11.5" defaultRowHeight="15" x14ac:dyDescent="0.2"/>
  <cols>
    <col min="1" max="1" width="2.6640625" customWidth="1"/>
    <col min="2" max="2" width="4.6640625" customWidth="1"/>
    <col min="3" max="3" width="20.6640625" customWidth="1"/>
    <col min="4" max="6" width="5.6640625" customWidth="1"/>
    <col min="7" max="26" width="4.33203125" customWidth="1"/>
    <col min="27" max="27" width="8.6640625" customWidth="1"/>
  </cols>
  <sheetData>
    <row r="2" spans="2:27" ht="24" x14ac:dyDescent="0.3">
      <c r="C2" s="16" t="s">
        <v>27</v>
      </c>
      <c r="Q2" s="17" t="s">
        <v>30</v>
      </c>
    </row>
    <row r="4" spans="2:27" ht="19" x14ac:dyDescent="0.2">
      <c r="E4" s="22"/>
      <c r="F4" s="22"/>
      <c r="H4" s="24" t="s">
        <v>51</v>
      </c>
      <c r="I4" s="131">
        <v>2</v>
      </c>
      <c r="Y4" s="24" t="s">
        <v>52</v>
      </c>
      <c r="Z4" s="131">
        <v>1</v>
      </c>
    </row>
    <row r="5" spans="2:27" ht="24.75" customHeight="1" x14ac:dyDescent="0.2">
      <c r="H5" s="45" t="str">
        <f>"(Máximo de coincidencias posible = "&amp;MAX(G7:Z7)&amp;")"</f>
        <v>(Máximo de coincidencias posible = 3)</v>
      </c>
      <c r="Y5" s="45" t="str">
        <f>"(Máximo de coincidencias posible = "&amp;MAX(G34:Z34)&amp;")"</f>
        <v>(Máximo de coincidencias posible = 2)</v>
      </c>
    </row>
    <row r="6" spans="2:27" x14ac:dyDescent="0.2">
      <c r="F6" s="21" t="s">
        <v>20</v>
      </c>
      <c r="G6" s="10">
        <f>Datos!D9</f>
        <v>1</v>
      </c>
      <c r="H6" s="10">
        <f>Datos!E9</f>
        <v>2</v>
      </c>
      <c r="I6" s="10">
        <f>Datos!F9</f>
        <v>3</v>
      </c>
      <c r="J6" s="10">
        <f>Datos!G9</f>
        <v>4</v>
      </c>
      <c r="K6" s="10">
        <f>Datos!H9</f>
        <v>5</v>
      </c>
      <c r="L6" s="10">
        <f>Datos!I9</f>
        <v>6</v>
      </c>
      <c r="M6" s="10">
        <f>Datos!J9</f>
        <v>7</v>
      </c>
      <c r="N6" s="10">
        <f>Datos!K9</f>
        <v>8</v>
      </c>
      <c r="O6" s="10">
        <f>Datos!L9</f>
        <v>9</v>
      </c>
      <c r="P6" s="10">
        <f>Datos!M9</f>
        <v>10</v>
      </c>
      <c r="Q6" s="10">
        <f>Datos!N9</f>
        <v>11</v>
      </c>
      <c r="R6" s="10">
        <f>Datos!O9</f>
        <v>12</v>
      </c>
      <c r="S6" s="10">
        <f>Datos!P9</f>
        <v>13</v>
      </c>
      <c r="T6" s="10">
        <f>Datos!Q9</f>
        <v>14</v>
      </c>
      <c r="U6" s="10">
        <f>Datos!R9</f>
        <v>15</v>
      </c>
      <c r="V6" s="10">
        <f>Datos!S9</f>
        <v>16</v>
      </c>
      <c r="W6" s="10">
        <f>Datos!T9</f>
        <v>17</v>
      </c>
      <c r="X6" s="10">
        <f>Datos!U9</f>
        <v>18</v>
      </c>
      <c r="Y6" s="10">
        <f>Datos!V9</f>
        <v>19</v>
      </c>
      <c r="Z6" s="10">
        <f>Datos!W9</f>
        <v>20</v>
      </c>
    </row>
    <row r="7" spans="2:27" x14ac:dyDescent="0.2">
      <c r="F7" s="12" t="s">
        <v>40</v>
      </c>
      <c r="G7" s="10" t="str">
        <f>IF(AND(ISERROR(MATCH(G6,'Familia 3'!$G$9:$Z$9,0)),ISNUMBER('Familia 3'!G7)),MAX(Datos!D35:D54),"FA")</f>
        <v>FA</v>
      </c>
      <c r="H7" s="10" t="str">
        <f>IF(AND(ISERROR(MATCH(H6,'Familia 3'!$G$9:$Z$9,0)),ISNUMBER('Familia 3'!H7)),MAX(Datos!E35:E54),"FA")</f>
        <v>FA</v>
      </c>
      <c r="I7" s="10" t="str">
        <f>IF(AND(ISERROR(MATCH(I6,'Familia 3'!$G$9:$Z$9,0)),ISNUMBER('Familia 3'!I7)),MAX(Datos!F35:F54),"FA")</f>
        <v>FA</v>
      </c>
      <c r="J7" s="10" t="str">
        <f>IF(AND(ISERROR(MATCH(J6,'Familia 3'!$G$9:$Z$9,0)),ISNUMBER('Familia 3'!J7)),MAX(Datos!G35:G54),"FA")</f>
        <v>FA</v>
      </c>
      <c r="K7" s="10" t="str">
        <f>IF(AND(ISERROR(MATCH(K6,'Familia 3'!$G$9:$Z$9,0)),ISNUMBER('Familia 3'!K7)),MAX(Datos!H35:H54),"FA")</f>
        <v>FA</v>
      </c>
      <c r="L7" s="10" t="str">
        <f>IF(AND(ISERROR(MATCH(L6,'Familia 3'!$G$9:$Z$9,0)),ISNUMBER('Familia 3'!L7)),MAX(Datos!I35:I54),"FA")</f>
        <v>FA</v>
      </c>
      <c r="M7" s="10" t="str">
        <f>IF(AND(ISERROR(MATCH(M6,'Familia 3'!$G$9:$Z$9,0)),ISNUMBER('Familia 3'!M7)),MAX(Datos!J35:J54),"FA")</f>
        <v>FA</v>
      </c>
      <c r="N7" s="10">
        <f>IF(AND(ISERROR(MATCH(N6,'Familia 3'!$G$9:$Z$9,0)),ISNUMBER('Familia 3'!N7)),MAX(Datos!K35:K54),"FA")</f>
        <v>3</v>
      </c>
      <c r="O7" s="10">
        <f>IF(AND(ISERROR(MATCH(O6,'Familia 3'!$G$9:$Z$9,0)),ISNUMBER('Familia 3'!O7)),MAX(Datos!L35:L54),"FA")</f>
        <v>2</v>
      </c>
      <c r="P7" s="10" t="str">
        <f>IF(AND(ISERROR(MATCH(P6,'Familia 3'!$G$9:$Z$9,0)),ISNUMBER('Familia 3'!P7)),MAX(Datos!M35:M54),"FA")</f>
        <v>FA</v>
      </c>
      <c r="Q7" s="10">
        <f>IF(AND(ISERROR(MATCH(Q6,'Familia 3'!$G$9:$Z$9,0)),ISNUMBER('Familia 3'!Q7)),MAX(Datos!N35:N54),"FA")</f>
        <v>2</v>
      </c>
      <c r="R7" s="10">
        <f>IF(AND(ISERROR(MATCH(R6,'Familia 3'!$G$9:$Z$9,0)),ISNUMBER('Familia 3'!R7)),MAX(Datos!O35:O54),"FA")</f>
        <v>3</v>
      </c>
      <c r="S7" s="10">
        <f>IF(AND(ISERROR(MATCH(S6,'Familia 3'!$G$9:$Z$9,0)),ISNUMBER('Familia 3'!S7)),MAX(Datos!P35:P54),"FA")</f>
        <v>1</v>
      </c>
      <c r="T7" s="10">
        <f>IF(AND(ISERROR(MATCH(T6,'Familia 3'!$G$9:$Z$9,0)),ISNUMBER('Familia 3'!T7)),MAX(Datos!Q35:Q54),"FA")</f>
        <v>2</v>
      </c>
      <c r="U7" s="10" t="str">
        <f>IF(AND(ISERROR(MATCH(U6,'Familia 3'!$G$9:$Z$9,0)),ISNUMBER('Familia 3'!U7)),MAX(Datos!R35:R54),"FA")</f>
        <v>FA</v>
      </c>
      <c r="V7" s="10">
        <f>IF(AND(ISERROR(MATCH(V6,'Familia 3'!$G$9:$Z$9,0)),ISNUMBER('Familia 3'!V7)),MAX(Datos!S35:S54),"FA")</f>
        <v>0</v>
      </c>
      <c r="W7" s="10">
        <f>IF(AND(ISERROR(MATCH(W6,'Familia 3'!$G$9:$Z$9,0)),ISNUMBER('Familia 3'!W7)),MAX(Datos!T35:T54),"FA")</f>
        <v>0</v>
      </c>
      <c r="X7" s="10">
        <f>IF(AND(ISERROR(MATCH(X6,'Familia 3'!$G$9:$Z$9,0)),ISNUMBER('Familia 3'!X7)),MAX(Datos!U35:U54),"FA")</f>
        <v>0</v>
      </c>
      <c r="Y7" s="10">
        <f>IF(AND(ISERROR(MATCH(Y6,'Familia 3'!$G$9:$Z$9,0)),ISNUMBER('Familia 3'!Y7)),MAX(Datos!V35:V54),"FA")</f>
        <v>0</v>
      </c>
      <c r="Z7" s="10">
        <f>IF(AND(ISERROR(MATCH(Z6,'Familia 3'!$G$9:$Z$9,0)),ISNUMBER('Familia 3'!Z7)),MAX(Datos!W35:W54),"FA")</f>
        <v>0</v>
      </c>
    </row>
    <row r="8" spans="2:27" ht="39.75" customHeight="1" x14ac:dyDescent="0.2">
      <c r="C8" s="123"/>
      <c r="D8" s="123"/>
      <c r="E8" s="123"/>
      <c r="F8" s="124" t="s">
        <v>41</v>
      </c>
      <c r="G8" s="125" t="str">
        <f>IF(AND(ISNUMBER(G7),Datos!D34="",G7&gt;=$I$4),"C","")</f>
        <v/>
      </c>
      <c r="H8" s="125" t="str">
        <f>IF(AND(ISNUMBER(H7),Datos!E34="",H7&gt;=$I$4),"C","")</f>
        <v/>
      </c>
      <c r="I8" s="125" t="str">
        <f>IF(AND(ISNUMBER(I7),Datos!F34="",I7&gt;=$I$4),"C","")</f>
        <v/>
      </c>
      <c r="J8" s="125" t="str">
        <f>IF(AND(ISNUMBER(J7),Datos!G34="",J7&gt;=$I$4),"C","")</f>
        <v/>
      </c>
      <c r="K8" s="125" t="str">
        <f>IF(AND(ISNUMBER(K7),Datos!H34="",K7&gt;=$I$4),"C","")</f>
        <v/>
      </c>
      <c r="L8" s="125" t="str">
        <f>IF(AND(ISNUMBER(L7),Datos!I34="",L7&gt;=$I$4),"C","")</f>
        <v/>
      </c>
      <c r="M8" s="125" t="str">
        <f>IF(AND(ISNUMBER(M7),Datos!J34="",M7&gt;=$I$4),"C","")</f>
        <v/>
      </c>
      <c r="N8" s="125" t="str">
        <f>IF(AND(ISNUMBER(N7),Datos!K34="",N7&gt;=$I$4),"C","")</f>
        <v>C</v>
      </c>
      <c r="O8" s="125" t="str">
        <f>IF(AND(ISNUMBER(O7),Datos!L34="",O7&gt;=$I$4),"C","")</f>
        <v>C</v>
      </c>
      <c r="P8" s="125" t="str">
        <f>IF(AND(ISNUMBER(P7),Datos!M34="",P7&gt;=$I$4),"C","")</f>
        <v/>
      </c>
      <c r="Q8" s="125" t="str">
        <f>IF(AND(ISNUMBER(Q7),Datos!N34="",Q7&gt;=$I$4),"C","")</f>
        <v>C</v>
      </c>
      <c r="R8" s="125" t="str">
        <f>IF(AND(ISNUMBER(R7),Datos!O34="",R7&gt;=$I$4),"C","")</f>
        <v>C</v>
      </c>
      <c r="S8" s="125" t="str">
        <f>IF(AND(ISNUMBER(S7),Datos!P34="",S7&gt;=$I$4),"C","")</f>
        <v/>
      </c>
      <c r="T8" s="125" t="str">
        <f>IF(AND(ISNUMBER(T7),Datos!Q34="",T7&gt;=$I$4),"C","")</f>
        <v>C</v>
      </c>
      <c r="U8" s="125" t="str">
        <f>IF(AND(ISNUMBER(U7),Datos!R34="",U7&gt;=$I$4),"C","")</f>
        <v/>
      </c>
      <c r="V8" s="125" t="str">
        <f>IF(AND(ISNUMBER(V7),Datos!S34="",V7&gt;=$I$4),"C","")</f>
        <v/>
      </c>
      <c r="W8" s="125" t="str">
        <f>IF(AND(ISNUMBER(W7),Datos!T34="",W7&gt;=$I$4),"C","")</f>
        <v/>
      </c>
      <c r="X8" s="125" t="str">
        <f>IF(AND(ISNUMBER(X7),Datos!U34="",X7&gt;=$I$4),"C","")</f>
        <v/>
      </c>
      <c r="Y8" s="125" t="str">
        <f>IF(AND(ISNUMBER(Y7),Datos!V34="",Y7&gt;=$I$4),"C","")</f>
        <v/>
      </c>
      <c r="Z8" s="125" t="str">
        <f>IF(AND(ISNUMBER(Z7),Datos!W34="",Z7&gt;=$I$4),"C","")</f>
        <v/>
      </c>
    </row>
    <row r="9" spans="2:27" ht="20" customHeight="1" x14ac:dyDescent="0.25">
      <c r="F9" s="122" t="s">
        <v>50</v>
      </c>
      <c r="G9" s="126">
        <f>IF(G6&gt;MAX($G56:$Z56),0,HLOOKUP(G6,$G$56:$Z$59,ROW($G59)-ROW($G56)+1,FALSE))</f>
        <v>8</v>
      </c>
      <c r="H9" s="127">
        <f t="shared" ref="H9:Z9" si="0">IF(H6&gt;MAX($G56:$Z56),0,HLOOKUP(H6,$G$56:$Z$59,ROW($G59)-ROW($G56)+1,FALSE))</f>
        <v>11</v>
      </c>
      <c r="I9" s="127">
        <f t="shared" si="0"/>
        <v>12</v>
      </c>
      <c r="J9" s="127">
        <f t="shared" si="0"/>
        <v>0</v>
      </c>
      <c r="K9" s="127">
        <f t="shared" si="0"/>
        <v>0</v>
      </c>
      <c r="L9" s="127">
        <f t="shared" si="0"/>
        <v>0</v>
      </c>
      <c r="M9" s="127">
        <f t="shared" si="0"/>
        <v>0</v>
      </c>
      <c r="N9" s="127">
        <f t="shared" si="0"/>
        <v>0</v>
      </c>
      <c r="O9" s="127">
        <f t="shared" si="0"/>
        <v>0</v>
      </c>
      <c r="P9" s="127">
        <f t="shared" si="0"/>
        <v>0</v>
      </c>
      <c r="Q9" s="127">
        <f t="shared" si="0"/>
        <v>0</v>
      </c>
      <c r="R9" s="127">
        <f t="shared" si="0"/>
        <v>0</v>
      </c>
      <c r="S9" s="127">
        <f t="shared" si="0"/>
        <v>0</v>
      </c>
      <c r="T9" s="127">
        <f t="shared" si="0"/>
        <v>0</v>
      </c>
      <c r="U9" s="127">
        <f t="shared" si="0"/>
        <v>0</v>
      </c>
      <c r="V9" s="127">
        <f t="shared" si="0"/>
        <v>0</v>
      </c>
      <c r="W9" s="127">
        <f t="shared" si="0"/>
        <v>0</v>
      </c>
      <c r="X9" s="127">
        <f t="shared" si="0"/>
        <v>0</v>
      </c>
      <c r="Y9" s="127">
        <f t="shared" si="0"/>
        <v>0</v>
      </c>
      <c r="Z9" s="128">
        <f t="shared" si="0"/>
        <v>0</v>
      </c>
    </row>
    <row r="10" spans="2:27" ht="24.75" hidden="1" customHeight="1" x14ac:dyDescent="0.2">
      <c r="B10" s="27"/>
      <c r="C10" s="27"/>
      <c r="D10" s="27"/>
      <c r="E10" s="27"/>
      <c r="F10" s="28" t="s">
        <v>20</v>
      </c>
      <c r="G10" s="29">
        <f>G6</f>
        <v>1</v>
      </c>
      <c r="H10" s="29">
        <f t="shared" ref="H10:Z10" si="1">H6</f>
        <v>2</v>
      </c>
      <c r="I10" s="29">
        <f t="shared" si="1"/>
        <v>3</v>
      </c>
      <c r="J10" s="29">
        <f t="shared" si="1"/>
        <v>4</v>
      </c>
      <c r="K10" s="29">
        <f t="shared" si="1"/>
        <v>5</v>
      </c>
      <c r="L10" s="29">
        <f t="shared" si="1"/>
        <v>6</v>
      </c>
      <c r="M10" s="29">
        <f t="shared" si="1"/>
        <v>7</v>
      </c>
      <c r="N10" s="29">
        <f t="shared" si="1"/>
        <v>8</v>
      </c>
      <c r="O10" s="29">
        <f t="shared" si="1"/>
        <v>9</v>
      </c>
      <c r="P10" s="29">
        <f t="shared" si="1"/>
        <v>10</v>
      </c>
      <c r="Q10" s="29">
        <f t="shared" si="1"/>
        <v>11</v>
      </c>
      <c r="R10" s="29">
        <f t="shared" si="1"/>
        <v>12</v>
      </c>
      <c r="S10" s="29">
        <f t="shared" si="1"/>
        <v>13</v>
      </c>
      <c r="T10" s="29">
        <f t="shared" si="1"/>
        <v>14</v>
      </c>
      <c r="U10" s="29">
        <f t="shared" si="1"/>
        <v>15</v>
      </c>
      <c r="V10" s="29">
        <f t="shared" si="1"/>
        <v>16</v>
      </c>
      <c r="W10" s="29">
        <f t="shared" si="1"/>
        <v>17</v>
      </c>
      <c r="X10" s="29">
        <f t="shared" si="1"/>
        <v>18</v>
      </c>
      <c r="Y10" s="29">
        <f t="shared" si="1"/>
        <v>19</v>
      </c>
      <c r="Z10" s="29">
        <f t="shared" si="1"/>
        <v>20</v>
      </c>
      <c r="AA10" s="30"/>
    </row>
    <row r="11" spans="2:27" ht="9.75" hidden="1" customHeight="1" x14ac:dyDescent="0.2">
      <c r="B11" s="27"/>
      <c r="C11" s="165" t="s">
        <v>42</v>
      </c>
      <c r="D11" s="165"/>
      <c r="E11" s="31" t="str">
        <f>Datos!C10</f>
        <v>P1</v>
      </c>
      <c r="F11" s="32">
        <f t="shared" ref="F11:F30" si="2">SUM(G11:Z11)</f>
        <v>3</v>
      </c>
      <c r="G11" s="31">
        <f>IF(G$8="C",Datos!D10,0)</f>
        <v>0</v>
      </c>
      <c r="H11" s="31">
        <f>IF(H$8="C",Datos!E10,0)</f>
        <v>0</v>
      </c>
      <c r="I11" s="31">
        <f>IF(I$8="C",Datos!F10,0)</f>
        <v>0</v>
      </c>
      <c r="J11" s="31">
        <f>IF(J$8="C",Datos!G10,0)</f>
        <v>0</v>
      </c>
      <c r="K11" s="31">
        <f>IF(K$8="C",Datos!H10,0)</f>
        <v>0</v>
      </c>
      <c r="L11" s="31">
        <f>IF(L$8="C",Datos!I10,0)</f>
        <v>0</v>
      </c>
      <c r="M11" s="31">
        <f>IF(M$8="C",Datos!J10,0)</f>
        <v>0</v>
      </c>
      <c r="N11" s="31">
        <f>IF(N$8="C",Datos!K10,0)</f>
        <v>1</v>
      </c>
      <c r="O11" s="31">
        <f>IF(O$8="C",Datos!L10,0)</f>
        <v>0</v>
      </c>
      <c r="P11" s="31">
        <f>IF(P$8="C",Datos!M10,0)</f>
        <v>0</v>
      </c>
      <c r="Q11" s="31">
        <f>IF(Q$8="C",Datos!N10,0)</f>
        <v>1</v>
      </c>
      <c r="R11" s="31">
        <f>IF(R$8="C",Datos!O10,0)</f>
        <v>1</v>
      </c>
      <c r="S11" s="31">
        <f>IF(S$8="C",Datos!P10,0)</f>
        <v>0</v>
      </c>
      <c r="T11" s="31">
        <f>IF(T$8="C",Datos!Q10,0)</f>
        <v>0</v>
      </c>
      <c r="U11" s="31">
        <f>IF(U$8="C",Datos!R10,0)</f>
        <v>0</v>
      </c>
      <c r="V11" s="31">
        <f>IF(V$8="C",Datos!S10,0)</f>
        <v>0</v>
      </c>
      <c r="W11" s="31">
        <f>IF(W$8="C",Datos!T10,0)</f>
        <v>0</v>
      </c>
      <c r="X11" s="31">
        <f>IF(X$8="C",Datos!U10,0)</f>
        <v>0</v>
      </c>
      <c r="Y11" s="31">
        <f>IF(Y$8="C",Datos!V10,0)</f>
        <v>0</v>
      </c>
      <c r="Z11" s="33">
        <f>IF(Z$8="C",Datos!W10,0)</f>
        <v>0</v>
      </c>
      <c r="AA11" s="26" t="str">
        <f>Datos!C10</f>
        <v>P1</v>
      </c>
    </row>
    <row r="12" spans="2:27" ht="9.75" hidden="1" customHeight="1" x14ac:dyDescent="0.2">
      <c r="B12" s="27"/>
      <c r="C12" s="165"/>
      <c r="D12" s="165"/>
      <c r="E12" s="31" t="str">
        <f>Datos!C11</f>
        <v>P2</v>
      </c>
      <c r="F12" s="32">
        <f t="shared" si="2"/>
        <v>0</v>
      </c>
      <c r="G12" s="31">
        <f>IF(G$8="C",Datos!D11,0)</f>
        <v>0</v>
      </c>
      <c r="H12" s="31">
        <f>IF(H$8="C",Datos!E11,0)</f>
        <v>0</v>
      </c>
      <c r="I12" s="31">
        <f>IF(I$8="C",Datos!F11,0)</f>
        <v>0</v>
      </c>
      <c r="J12" s="31">
        <f>IF(J$8="C",Datos!G11,0)</f>
        <v>0</v>
      </c>
      <c r="K12" s="31">
        <f>IF(K$8="C",Datos!H11,0)</f>
        <v>0</v>
      </c>
      <c r="L12" s="31">
        <f>IF(L$8="C",Datos!I11,0)</f>
        <v>0</v>
      </c>
      <c r="M12" s="31">
        <f>IF(M$8="C",Datos!J11,0)</f>
        <v>0</v>
      </c>
      <c r="N12" s="31">
        <f>IF(N$8="C",Datos!K11,0)</f>
        <v>0</v>
      </c>
      <c r="O12" s="31">
        <f>IF(O$8="C",Datos!L11,0)</f>
        <v>0</v>
      </c>
      <c r="P12" s="31">
        <f>IF(P$8="C",Datos!M11,0)</f>
        <v>0</v>
      </c>
      <c r="Q12" s="31">
        <f>IF(Q$8="C",Datos!N11,0)</f>
        <v>0</v>
      </c>
      <c r="R12" s="31">
        <f>IF(R$8="C",Datos!O11,0)</f>
        <v>0</v>
      </c>
      <c r="S12" s="31">
        <f>IF(S$8="C",Datos!P11,0)</f>
        <v>0</v>
      </c>
      <c r="T12" s="31">
        <f>IF(T$8="C",Datos!Q11,0)</f>
        <v>0</v>
      </c>
      <c r="U12" s="31">
        <f>IF(U$8="C",Datos!R11,0)</f>
        <v>0</v>
      </c>
      <c r="V12" s="31">
        <f>IF(V$8="C",Datos!S11,0)</f>
        <v>0</v>
      </c>
      <c r="W12" s="31">
        <f>IF(W$8="C",Datos!T11,0)</f>
        <v>0</v>
      </c>
      <c r="X12" s="31">
        <f>IF(X$8="C",Datos!U11,0)</f>
        <v>0</v>
      </c>
      <c r="Y12" s="31">
        <f>IF(Y$8="C",Datos!V11,0)</f>
        <v>0</v>
      </c>
      <c r="Z12" s="33">
        <f>IF(Z$8="C",Datos!W11,0)</f>
        <v>0</v>
      </c>
      <c r="AA12" s="26" t="str">
        <f>Datos!C11</f>
        <v>P2</v>
      </c>
    </row>
    <row r="13" spans="2:27" ht="9.75" hidden="1" customHeight="1" x14ac:dyDescent="0.2">
      <c r="B13" s="27"/>
      <c r="C13" s="27"/>
      <c r="D13" s="27"/>
      <c r="E13" s="31" t="str">
        <f>Datos!C12</f>
        <v>P3</v>
      </c>
      <c r="F13" s="32">
        <f t="shared" si="2"/>
        <v>0</v>
      </c>
      <c r="G13" s="31">
        <f>IF(G$8="C",Datos!D12,0)</f>
        <v>0</v>
      </c>
      <c r="H13" s="31">
        <f>IF(H$8="C",Datos!E12,0)</f>
        <v>0</v>
      </c>
      <c r="I13" s="31">
        <f>IF(I$8="C",Datos!F12,0)</f>
        <v>0</v>
      </c>
      <c r="J13" s="31">
        <f>IF(J$8="C",Datos!G12,0)</f>
        <v>0</v>
      </c>
      <c r="K13" s="31">
        <f>IF(K$8="C",Datos!H12,0)</f>
        <v>0</v>
      </c>
      <c r="L13" s="31">
        <f>IF(L$8="C",Datos!I12,0)</f>
        <v>0</v>
      </c>
      <c r="M13" s="31">
        <f>IF(M$8="C",Datos!J12,0)</f>
        <v>0</v>
      </c>
      <c r="N13" s="31">
        <f>IF(N$8="C",Datos!K12,0)</f>
        <v>0</v>
      </c>
      <c r="O13" s="31">
        <f>IF(O$8="C",Datos!L12,0)</f>
        <v>0</v>
      </c>
      <c r="P13" s="31">
        <f>IF(P$8="C",Datos!M12,0)</f>
        <v>0</v>
      </c>
      <c r="Q13" s="31">
        <f>IF(Q$8="C",Datos!N12,0)</f>
        <v>0</v>
      </c>
      <c r="R13" s="31">
        <f>IF(R$8="C",Datos!O12,0)</f>
        <v>0</v>
      </c>
      <c r="S13" s="31">
        <f>IF(S$8="C",Datos!P12,0)</f>
        <v>0</v>
      </c>
      <c r="T13" s="31">
        <f>IF(T$8="C",Datos!Q12,0)</f>
        <v>0</v>
      </c>
      <c r="U13" s="31">
        <f>IF(U$8="C",Datos!R12,0)</f>
        <v>0</v>
      </c>
      <c r="V13" s="31">
        <f>IF(V$8="C",Datos!S12,0)</f>
        <v>0</v>
      </c>
      <c r="W13" s="31">
        <f>IF(W$8="C",Datos!T12,0)</f>
        <v>0</v>
      </c>
      <c r="X13" s="31">
        <f>IF(X$8="C",Datos!U12,0)</f>
        <v>0</v>
      </c>
      <c r="Y13" s="31">
        <f>IF(Y$8="C",Datos!V12,0)</f>
        <v>0</v>
      </c>
      <c r="Z13" s="33">
        <f>IF(Z$8="C",Datos!W12,0)</f>
        <v>0</v>
      </c>
      <c r="AA13" s="26" t="str">
        <f>Datos!C12</f>
        <v>P3</v>
      </c>
    </row>
    <row r="14" spans="2:27" ht="9.75" hidden="1" customHeight="1" x14ac:dyDescent="0.2">
      <c r="B14" s="27"/>
      <c r="C14" s="27"/>
      <c r="D14" s="27"/>
      <c r="E14" s="31" t="str">
        <f>Datos!C13</f>
        <v>P4</v>
      </c>
      <c r="F14" s="32">
        <f t="shared" si="2"/>
        <v>3</v>
      </c>
      <c r="G14" s="31">
        <f>IF(G$8="C",Datos!D13,0)</f>
        <v>0</v>
      </c>
      <c r="H14" s="31">
        <f>IF(H$8="C",Datos!E13,0)</f>
        <v>0</v>
      </c>
      <c r="I14" s="31">
        <f>IF(I$8="C",Datos!F13,0)</f>
        <v>0</v>
      </c>
      <c r="J14" s="31">
        <f>IF(J$8="C",Datos!G13,0)</f>
        <v>0</v>
      </c>
      <c r="K14" s="31">
        <f>IF(K$8="C",Datos!H13,0)</f>
        <v>0</v>
      </c>
      <c r="L14" s="31">
        <f>IF(L$8="C",Datos!I13,0)</f>
        <v>0</v>
      </c>
      <c r="M14" s="31">
        <f>IF(M$8="C",Datos!J13,0)</f>
        <v>0</v>
      </c>
      <c r="N14" s="31">
        <f>IF(N$8="C",Datos!K13,0)</f>
        <v>0</v>
      </c>
      <c r="O14" s="31">
        <f>IF(O$8="C",Datos!L13,0)</f>
        <v>1</v>
      </c>
      <c r="P14" s="31">
        <f>IF(P$8="C",Datos!M13,0)</f>
        <v>0</v>
      </c>
      <c r="Q14" s="31">
        <f>IF(Q$8="C",Datos!N13,0)</f>
        <v>1</v>
      </c>
      <c r="R14" s="31">
        <f>IF(R$8="C",Datos!O13,0)</f>
        <v>0</v>
      </c>
      <c r="S14" s="31">
        <f>IF(S$8="C",Datos!P13,0)</f>
        <v>0</v>
      </c>
      <c r="T14" s="31">
        <f>IF(T$8="C",Datos!Q13,0)</f>
        <v>1</v>
      </c>
      <c r="U14" s="31">
        <f>IF(U$8="C",Datos!R13,0)</f>
        <v>0</v>
      </c>
      <c r="V14" s="31">
        <f>IF(V$8="C",Datos!S13,0)</f>
        <v>0</v>
      </c>
      <c r="W14" s="31">
        <f>IF(W$8="C",Datos!T13,0)</f>
        <v>0</v>
      </c>
      <c r="X14" s="31">
        <f>IF(X$8="C",Datos!U13,0)</f>
        <v>0</v>
      </c>
      <c r="Y14" s="31">
        <f>IF(Y$8="C",Datos!V13,0)</f>
        <v>0</v>
      </c>
      <c r="Z14" s="33">
        <f>IF(Z$8="C",Datos!W13,0)</f>
        <v>0</v>
      </c>
      <c r="AA14" s="26" t="str">
        <f>Datos!C13</f>
        <v>P4</v>
      </c>
    </row>
    <row r="15" spans="2:27" ht="9.75" hidden="1" customHeight="1" x14ac:dyDescent="0.2">
      <c r="B15" s="27"/>
      <c r="C15" s="27"/>
      <c r="D15" s="27"/>
      <c r="E15" s="31" t="str">
        <f>Datos!C14</f>
        <v>P5</v>
      </c>
      <c r="F15" s="32">
        <f t="shared" si="2"/>
        <v>0</v>
      </c>
      <c r="G15" s="31">
        <f>IF(G$8="C",Datos!D14,0)</f>
        <v>0</v>
      </c>
      <c r="H15" s="31">
        <f>IF(H$8="C",Datos!E14,0)</f>
        <v>0</v>
      </c>
      <c r="I15" s="31">
        <f>IF(I$8="C",Datos!F14,0)</f>
        <v>0</v>
      </c>
      <c r="J15" s="31">
        <f>IF(J$8="C",Datos!G14,0)</f>
        <v>0</v>
      </c>
      <c r="K15" s="31">
        <f>IF(K$8="C",Datos!H14,0)</f>
        <v>0</v>
      </c>
      <c r="L15" s="31">
        <f>IF(L$8="C",Datos!I14,0)</f>
        <v>0</v>
      </c>
      <c r="M15" s="31">
        <f>IF(M$8="C",Datos!J14,0)</f>
        <v>0</v>
      </c>
      <c r="N15" s="31">
        <f>IF(N$8="C",Datos!K14,0)</f>
        <v>0</v>
      </c>
      <c r="O15" s="31">
        <f>IF(O$8="C",Datos!L14,0)</f>
        <v>0</v>
      </c>
      <c r="P15" s="31">
        <f>IF(P$8="C",Datos!M14,0)</f>
        <v>0</v>
      </c>
      <c r="Q15" s="31">
        <f>IF(Q$8="C",Datos!N14,0)</f>
        <v>0</v>
      </c>
      <c r="R15" s="31">
        <f>IF(R$8="C",Datos!O14,0)</f>
        <v>0</v>
      </c>
      <c r="S15" s="31">
        <f>IF(S$8="C",Datos!P14,0)</f>
        <v>0</v>
      </c>
      <c r="T15" s="31">
        <f>IF(T$8="C",Datos!Q14,0)</f>
        <v>0</v>
      </c>
      <c r="U15" s="31">
        <f>IF(U$8="C",Datos!R14,0)</f>
        <v>0</v>
      </c>
      <c r="V15" s="31">
        <f>IF(V$8="C",Datos!S14,0)</f>
        <v>0</v>
      </c>
      <c r="W15" s="31">
        <f>IF(W$8="C",Datos!T14,0)</f>
        <v>0</v>
      </c>
      <c r="X15" s="31">
        <f>IF(X$8="C",Datos!U14,0)</f>
        <v>0</v>
      </c>
      <c r="Y15" s="31">
        <f>IF(Y$8="C",Datos!V14,0)</f>
        <v>0</v>
      </c>
      <c r="Z15" s="33">
        <f>IF(Z$8="C",Datos!W14,0)</f>
        <v>0</v>
      </c>
      <c r="AA15" s="26" t="str">
        <f>Datos!C14</f>
        <v>P5</v>
      </c>
    </row>
    <row r="16" spans="2:27" ht="9.75" hidden="1" customHeight="1" x14ac:dyDescent="0.2">
      <c r="B16" s="27"/>
      <c r="C16" s="27"/>
      <c r="D16" s="27"/>
      <c r="E16" s="31" t="str">
        <f>Datos!C15</f>
        <v>P6</v>
      </c>
      <c r="F16" s="32">
        <f t="shared" si="2"/>
        <v>0</v>
      </c>
      <c r="G16" s="31">
        <f>IF(G$8="C",Datos!D15,0)</f>
        <v>0</v>
      </c>
      <c r="H16" s="31">
        <f>IF(H$8="C",Datos!E15,0)</f>
        <v>0</v>
      </c>
      <c r="I16" s="31">
        <f>IF(I$8="C",Datos!F15,0)</f>
        <v>0</v>
      </c>
      <c r="J16" s="31">
        <f>IF(J$8="C",Datos!G15,0)</f>
        <v>0</v>
      </c>
      <c r="K16" s="31">
        <f>IF(K$8="C",Datos!H15,0)</f>
        <v>0</v>
      </c>
      <c r="L16" s="31">
        <f>IF(L$8="C",Datos!I15,0)</f>
        <v>0</v>
      </c>
      <c r="M16" s="31">
        <f>IF(M$8="C",Datos!J15,0)</f>
        <v>0</v>
      </c>
      <c r="N16" s="31">
        <f>IF(N$8="C",Datos!K15,0)</f>
        <v>0</v>
      </c>
      <c r="O16" s="31">
        <f>IF(O$8="C",Datos!L15,0)</f>
        <v>0</v>
      </c>
      <c r="P16" s="31">
        <f>IF(P$8="C",Datos!M15,0)</f>
        <v>0</v>
      </c>
      <c r="Q16" s="31">
        <f>IF(Q$8="C",Datos!N15,0)</f>
        <v>0</v>
      </c>
      <c r="R16" s="31">
        <f>IF(R$8="C",Datos!O15,0)</f>
        <v>0</v>
      </c>
      <c r="S16" s="31">
        <f>IF(S$8="C",Datos!P15,0)</f>
        <v>0</v>
      </c>
      <c r="T16" s="31">
        <f>IF(T$8="C",Datos!Q15,0)</f>
        <v>0</v>
      </c>
      <c r="U16" s="31">
        <f>IF(U$8="C",Datos!R15,0)</f>
        <v>0</v>
      </c>
      <c r="V16" s="31">
        <f>IF(V$8="C",Datos!S15,0)</f>
        <v>0</v>
      </c>
      <c r="W16" s="31">
        <f>IF(W$8="C",Datos!T15,0)</f>
        <v>0</v>
      </c>
      <c r="X16" s="31">
        <f>IF(X$8="C",Datos!U15,0)</f>
        <v>0</v>
      </c>
      <c r="Y16" s="31">
        <f>IF(Y$8="C",Datos!V15,0)</f>
        <v>0</v>
      </c>
      <c r="Z16" s="33">
        <f>IF(Z$8="C",Datos!W15,0)</f>
        <v>0</v>
      </c>
      <c r="AA16" s="26" t="str">
        <f>Datos!C15</f>
        <v>P6</v>
      </c>
    </row>
    <row r="17" spans="2:27" ht="9.75" hidden="1" customHeight="1" x14ac:dyDescent="0.2">
      <c r="B17" s="27"/>
      <c r="C17" s="27"/>
      <c r="D17" s="27"/>
      <c r="E17" s="31" t="str">
        <f>Datos!C16</f>
        <v>P7</v>
      </c>
      <c r="F17" s="32">
        <f t="shared" si="2"/>
        <v>0</v>
      </c>
      <c r="G17" s="31">
        <f>IF(G$8="C",Datos!D16,0)</f>
        <v>0</v>
      </c>
      <c r="H17" s="31">
        <f>IF(H$8="C",Datos!E16,0)</f>
        <v>0</v>
      </c>
      <c r="I17" s="31">
        <f>IF(I$8="C",Datos!F16,0)</f>
        <v>0</v>
      </c>
      <c r="J17" s="31">
        <f>IF(J$8="C",Datos!G16,0)</f>
        <v>0</v>
      </c>
      <c r="K17" s="31">
        <f>IF(K$8="C",Datos!H16,0)</f>
        <v>0</v>
      </c>
      <c r="L17" s="31">
        <f>IF(L$8="C",Datos!I16,0)</f>
        <v>0</v>
      </c>
      <c r="M17" s="31">
        <f>IF(M$8="C",Datos!J16,0)</f>
        <v>0</v>
      </c>
      <c r="N17" s="31">
        <f>IF(N$8="C",Datos!K16,0)</f>
        <v>0</v>
      </c>
      <c r="O17" s="31">
        <f>IF(O$8="C",Datos!L16,0)</f>
        <v>0</v>
      </c>
      <c r="P17" s="31">
        <f>IF(P$8="C",Datos!M16,0)</f>
        <v>0</v>
      </c>
      <c r="Q17" s="31">
        <f>IF(Q$8="C",Datos!N16,0)</f>
        <v>0</v>
      </c>
      <c r="R17" s="31">
        <f>IF(R$8="C",Datos!O16,0)</f>
        <v>0</v>
      </c>
      <c r="S17" s="31">
        <f>IF(S$8="C",Datos!P16,0)</f>
        <v>0</v>
      </c>
      <c r="T17" s="31">
        <f>IF(T$8="C",Datos!Q16,0)</f>
        <v>0</v>
      </c>
      <c r="U17" s="31">
        <f>IF(U$8="C",Datos!R16,0)</f>
        <v>0</v>
      </c>
      <c r="V17" s="31">
        <f>IF(V$8="C",Datos!S16,0)</f>
        <v>0</v>
      </c>
      <c r="W17" s="31">
        <f>IF(W$8="C",Datos!T16,0)</f>
        <v>0</v>
      </c>
      <c r="X17" s="31">
        <f>IF(X$8="C",Datos!U16,0)</f>
        <v>0</v>
      </c>
      <c r="Y17" s="31">
        <f>IF(Y$8="C",Datos!V16,0)</f>
        <v>0</v>
      </c>
      <c r="Z17" s="33">
        <f>IF(Z$8="C",Datos!W16,0)</f>
        <v>0</v>
      </c>
      <c r="AA17" s="26" t="str">
        <f>Datos!C16</f>
        <v>P7</v>
      </c>
    </row>
    <row r="18" spans="2:27" ht="9.75" hidden="1" customHeight="1" x14ac:dyDescent="0.2">
      <c r="B18" s="27"/>
      <c r="C18" s="27"/>
      <c r="D18" s="27"/>
      <c r="E18" s="31" t="str">
        <f>Datos!C17</f>
        <v>P8</v>
      </c>
      <c r="F18" s="32">
        <f t="shared" si="2"/>
        <v>0</v>
      </c>
      <c r="G18" s="31">
        <f>IF(G$8="C",Datos!D17,0)</f>
        <v>0</v>
      </c>
      <c r="H18" s="31">
        <f>IF(H$8="C",Datos!E17,0)</f>
        <v>0</v>
      </c>
      <c r="I18" s="31">
        <f>IF(I$8="C",Datos!F17,0)</f>
        <v>0</v>
      </c>
      <c r="J18" s="31">
        <f>IF(J$8="C",Datos!G17,0)</f>
        <v>0</v>
      </c>
      <c r="K18" s="31">
        <f>IF(K$8="C",Datos!H17,0)</f>
        <v>0</v>
      </c>
      <c r="L18" s="31">
        <f>IF(L$8="C",Datos!I17,0)</f>
        <v>0</v>
      </c>
      <c r="M18" s="31">
        <f>IF(M$8="C",Datos!J17,0)</f>
        <v>0</v>
      </c>
      <c r="N18" s="31">
        <f>IF(N$8="C",Datos!K17,0)</f>
        <v>0</v>
      </c>
      <c r="O18" s="31">
        <f>IF(O$8="C",Datos!L17,0)</f>
        <v>0</v>
      </c>
      <c r="P18" s="31">
        <f>IF(P$8="C",Datos!M17,0)</f>
        <v>0</v>
      </c>
      <c r="Q18" s="31">
        <f>IF(Q$8="C",Datos!N17,0)</f>
        <v>0</v>
      </c>
      <c r="R18" s="31">
        <f>IF(R$8="C",Datos!O17,0)</f>
        <v>0</v>
      </c>
      <c r="S18" s="31">
        <f>IF(S$8="C",Datos!P17,0)</f>
        <v>0</v>
      </c>
      <c r="T18" s="31">
        <f>IF(T$8="C",Datos!Q17,0)</f>
        <v>0</v>
      </c>
      <c r="U18" s="31">
        <f>IF(U$8="C",Datos!R17,0)</f>
        <v>0</v>
      </c>
      <c r="V18" s="31">
        <f>IF(V$8="C",Datos!S17,0)</f>
        <v>0</v>
      </c>
      <c r="W18" s="31">
        <f>IF(W$8="C",Datos!T17,0)</f>
        <v>0</v>
      </c>
      <c r="X18" s="31">
        <f>IF(X$8="C",Datos!U17,0)</f>
        <v>0</v>
      </c>
      <c r="Y18" s="31">
        <f>IF(Y$8="C",Datos!V17,0)</f>
        <v>0</v>
      </c>
      <c r="Z18" s="33">
        <f>IF(Z$8="C",Datos!W17,0)</f>
        <v>0</v>
      </c>
      <c r="AA18" s="26" t="str">
        <f>Datos!C17</f>
        <v>P8</v>
      </c>
    </row>
    <row r="19" spans="2:27" ht="9.75" hidden="1" customHeight="1" x14ac:dyDescent="0.2">
      <c r="B19" s="27"/>
      <c r="C19" s="27"/>
      <c r="D19" s="27"/>
      <c r="E19" s="31" t="str">
        <f>Datos!C18</f>
        <v>P9</v>
      </c>
      <c r="F19" s="32">
        <f t="shared" si="2"/>
        <v>0</v>
      </c>
      <c r="G19" s="31">
        <f>IF(G$8="C",Datos!D18,0)</f>
        <v>0</v>
      </c>
      <c r="H19" s="31">
        <f>IF(H$8="C",Datos!E18,0)</f>
        <v>0</v>
      </c>
      <c r="I19" s="31">
        <f>IF(I$8="C",Datos!F18,0)</f>
        <v>0</v>
      </c>
      <c r="J19" s="31">
        <f>IF(J$8="C",Datos!G18,0)</f>
        <v>0</v>
      </c>
      <c r="K19" s="31">
        <f>IF(K$8="C",Datos!H18,0)</f>
        <v>0</v>
      </c>
      <c r="L19" s="31">
        <f>IF(L$8="C",Datos!I18,0)</f>
        <v>0</v>
      </c>
      <c r="M19" s="31">
        <f>IF(M$8="C",Datos!J18,0)</f>
        <v>0</v>
      </c>
      <c r="N19" s="31">
        <f>IF(N$8="C",Datos!K18,0)</f>
        <v>0</v>
      </c>
      <c r="O19" s="31">
        <f>IF(O$8="C",Datos!L18,0)</f>
        <v>0</v>
      </c>
      <c r="P19" s="31">
        <f>IF(P$8="C",Datos!M18,0)</f>
        <v>0</v>
      </c>
      <c r="Q19" s="31">
        <f>IF(Q$8="C",Datos!N18,0)</f>
        <v>0</v>
      </c>
      <c r="R19" s="31">
        <f>IF(R$8="C",Datos!O18,0)</f>
        <v>0</v>
      </c>
      <c r="S19" s="31">
        <f>IF(S$8="C",Datos!P18,0)</f>
        <v>0</v>
      </c>
      <c r="T19" s="31">
        <f>IF(T$8="C",Datos!Q18,0)</f>
        <v>0</v>
      </c>
      <c r="U19" s="31">
        <f>IF(U$8="C",Datos!R18,0)</f>
        <v>0</v>
      </c>
      <c r="V19" s="31">
        <f>IF(V$8="C",Datos!S18,0)</f>
        <v>0</v>
      </c>
      <c r="W19" s="31">
        <f>IF(W$8="C",Datos!T18,0)</f>
        <v>0</v>
      </c>
      <c r="X19" s="31">
        <f>IF(X$8="C",Datos!U18,0)</f>
        <v>0</v>
      </c>
      <c r="Y19" s="31">
        <f>IF(Y$8="C",Datos!V18,0)</f>
        <v>0</v>
      </c>
      <c r="Z19" s="33">
        <f>IF(Z$8="C",Datos!W18,0)</f>
        <v>0</v>
      </c>
      <c r="AA19" s="26" t="str">
        <f>Datos!C18</f>
        <v>P9</v>
      </c>
    </row>
    <row r="20" spans="2:27" ht="9.75" hidden="1" customHeight="1" x14ac:dyDescent="0.2">
      <c r="B20" s="27"/>
      <c r="C20" s="27"/>
      <c r="D20" s="27"/>
      <c r="E20" s="31" t="str">
        <f>Datos!C19</f>
        <v>P10</v>
      </c>
      <c r="F20" s="32">
        <f t="shared" si="2"/>
        <v>2</v>
      </c>
      <c r="G20" s="31">
        <f>IF(G$8="C",Datos!D19,0)</f>
        <v>0</v>
      </c>
      <c r="H20" s="31">
        <f>IF(H$8="C",Datos!E19,0)</f>
        <v>0</v>
      </c>
      <c r="I20" s="31">
        <f>IF(I$8="C",Datos!F19,0)</f>
        <v>0</v>
      </c>
      <c r="J20" s="31">
        <f>IF(J$8="C",Datos!G19,0)</f>
        <v>0</v>
      </c>
      <c r="K20" s="31">
        <f>IF(K$8="C",Datos!H19,0)</f>
        <v>0</v>
      </c>
      <c r="L20" s="31">
        <f>IF(L$8="C",Datos!I19,0)</f>
        <v>0</v>
      </c>
      <c r="M20" s="31">
        <f>IF(M$8="C",Datos!J19,0)</f>
        <v>0</v>
      </c>
      <c r="N20" s="31">
        <f>IF(N$8="C",Datos!K19,0)</f>
        <v>0</v>
      </c>
      <c r="O20" s="31">
        <f>IF(O$8="C",Datos!L19,0)</f>
        <v>1</v>
      </c>
      <c r="P20" s="31">
        <f>IF(P$8="C",Datos!M19,0)</f>
        <v>0</v>
      </c>
      <c r="Q20" s="31">
        <f>IF(Q$8="C",Datos!N19,0)</f>
        <v>0</v>
      </c>
      <c r="R20" s="31">
        <f>IF(R$8="C",Datos!O19,0)</f>
        <v>0</v>
      </c>
      <c r="S20" s="31">
        <f>IF(S$8="C",Datos!P19,0)</f>
        <v>0</v>
      </c>
      <c r="T20" s="31">
        <f>IF(T$8="C",Datos!Q19,0)</f>
        <v>1</v>
      </c>
      <c r="U20" s="31">
        <f>IF(U$8="C",Datos!R19,0)</f>
        <v>0</v>
      </c>
      <c r="V20" s="31">
        <f>IF(V$8="C",Datos!S19,0)</f>
        <v>0</v>
      </c>
      <c r="W20" s="31">
        <f>IF(W$8="C",Datos!T19,0)</f>
        <v>0</v>
      </c>
      <c r="X20" s="31">
        <f>IF(X$8="C",Datos!U19,0)</f>
        <v>0</v>
      </c>
      <c r="Y20" s="31">
        <f>IF(Y$8="C",Datos!V19,0)</f>
        <v>0</v>
      </c>
      <c r="Z20" s="33">
        <f>IF(Z$8="C",Datos!W19,0)</f>
        <v>0</v>
      </c>
      <c r="AA20" s="26" t="str">
        <f>Datos!C19</f>
        <v>P10</v>
      </c>
    </row>
    <row r="21" spans="2:27" ht="9.75" hidden="1" customHeight="1" x14ac:dyDescent="0.2">
      <c r="B21" s="27"/>
      <c r="C21" s="27"/>
      <c r="D21" s="27"/>
      <c r="E21" s="31" t="str">
        <f>Datos!C20</f>
        <v>P11</v>
      </c>
      <c r="F21" s="32">
        <f t="shared" si="2"/>
        <v>0</v>
      </c>
      <c r="G21" s="31">
        <f>IF(G$8="C",Datos!D20,0)</f>
        <v>0</v>
      </c>
      <c r="H21" s="31">
        <f>IF(H$8="C",Datos!E20,0)</f>
        <v>0</v>
      </c>
      <c r="I21" s="31">
        <f>IF(I$8="C",Datos!F20,0)</f>
        <v>0</v>
      </c>
      <c r="J21" s="31">
        <f>IF(J$8="C",Datos!G20,0)</f>
        <v>0</v>
      </c>
      <c r="K21" s="31">
        <f>IF(K$8="C",Datos!H20,0)</f>
        <v>0</v>
      </c>
      <c r="L21" s="31">
        <f>IF(L$8="C",Datos!I20,0)</f>
        <v>0</v>
      </c>
      <c r="M21" s="31">
        <f>IF(M$8="C",Datos!J20,0)</f>
        <v>0</v>
      </c>
      <c r="N21" s="31">
        <f>IF(N$8="C",Datos!K20,0)</f>
        <v>0</v>
      </c>
      <c r="O21" s="31">
        <f>IF(O$8="C",Datos!L20,0)</f>
        <v>0</v>
      </c>
      <c r="P21" s="31">
        <f>IF(P$8="C",Datos!M20,0)</f>
        <v>0</v>
      </c>
      <c r="Q21" s="31">
        <f>IF(Q$8="C",Datos!N20,0)</f>
        <v>0</v>
      </c>
      <c r="R21" s="31">
        <f>IF(R$8="C",Datos!O20,0)</f>
        <v>0</v>
      </c>
      <c r="S21" s="31">
        <f>IF(S$8="C",Datos!P20,0)</f>
        <v>0</v>
      </c>
      <c r="T21" s="31">
        <f>IF(T$8="C",Datos!Q20,0)</f>
        <v>0</v>
      </c>
      <c r="U21" s="31">
        <f>IF(U$8="C",Datos!R20,0)</f>
        <v>0</v>
      </c>
      <c r="V21" s="31">
        <f>IF(V$8="C",Datos!S20,0)</f>
        <v>0</v>
      </c>
      <c r="W21" s="31">
        <f>IF(W$8="C",Datos!T20,0)</f>
        <v>0</v>
      </c>
      <c r="X21" s="31">
        <f>IF(X$8="C",Datos!U20,0)</f>
        <v>0</v>
      </c>
      <c r="Y21" s="31">
        <f>IF(Y$8="C",Datos!V20,0)</f>
        <v>0</v>
      </c>
      <c r="Z21" s="33">
        <f>IF(Z$8="C",Datos!W20,0)</f>
        <v>0</v>
      </c>
      <c r="AA21" s="26" t="str">
        <f>Datos!C20</f>
        <v>P11</v>
      </c>
    </row>
    <row r="22" spans="2:27" ht="9.75" hidden="1" customHeight="1" x14ac:dyDescent="0.2">
      <c r="B22" s="27"/>
      <c r="C22" s="27"/>
      <c r="D22" s="27"/>
      <c r="E22" s="31" t="str">
        <f>Datos!C21</f>
        <v>P12</v>
      </c>
      <c r="F22" s="32">
        <f t="shared" si="2"/>
        <v>0</v>
      </c>
      <c r="G22" s="31">
        <f>IF(G$8="C",Datos!D21,0)</f>
        <v>0</v>
      </c>
      <c r="H22" s="31">
        <f>IF(H$8="C",Datos!E21,0)</f>
        <v>0</v>
      </c>
      <c r="I22" s="31">
        <f>IF(I$8="C",Datos!F21,0)</f>
        <v>0</v>
      </c>
      <c r="J22" s="31">
        <f>IF(J$8="C",Datos!G21,0)</f>
        <v>0</v>
      </c>
      <c r="K22" s="31">
        <f>IF(K$8="C",Datos!H21,0)</f>
        <v>0</v>
      </c>
      <c r="L22" s="31">
        <f>IF(L$8="C",Datos!I21,0)</f>
        <v>0</v>
      </c>
      <c r="M22" s="31">
        <f>IF(M$8="C",Datos!J21,0)</f>
        <v>0</v>
      </c>
      <c r="N22" s="31">
        <f>IF(N$8="C",Datos!K21,0)</f>
        <v>0</v>
      </c>
      <c r="O22" s="31">
        <f>IF(O$8="C",Datos!L21,0)</f>
        <v>0</v>
      </c>
      <c r="P22" s="31">
        <f>IF(P$8="C",Datos!M21,0)</f>
        <v>0</v>
      </c>
      <c r="Q22" s="31">
        <f>IF(Q$8="C",Datos!N21,0)</f>
        <v>0</v>
      </c>
      <c r="R22" s="31">
        <f>IF(R$8="C",Datos!O21,0)</f>
        <v>0</v>
      </c>
      <c r="S22" s="31">
        <f>IF(S$8="C",Datos!P21,0)</f>
        <v>0</v>
      </c>
      <c r="T22" s="31">
        <f>IF(T$8="C",Datos!Q21,0)</f>
        <v>0</v>
      </c>
      <c r="U22" s="31">
        <f>IF(U$8="C",Datos!R21,0)</f>
        <v>0</v>
      </c>
      <c r="V22" s="31">
        <f>IF(V$8="C",Datos!S21,0)</f>
        <v>0</v>
      </c>
      <c r="W22" s="31">
        <f>IF(W$8="C",Datos!T21,0)</f>
        <v>0</v>
      </c>
      <c r="X22" s="31">
        <f>IF(X$8="C",Datos!U21,0)</f>
        <v>0</v>
      </c>
      <c r="Y22" s="31">
        <f>IF(Y$8="C",Datos!V21,0)</f>
        <v>0</v>
      </c>
      <c r="Z22" s="33">
        <f>IF(Z$8="C",Datos!W21,0)</f>
        <v>0</v>
      </c>
      <c r="AA22" s="26" t="str">
        <f>Datos!C21</f>
        <v>P12</v>
      </c>
    </row>
    <row r="23" spans="2:27" ht="9.75" hidden="1" customHeight="1" x14ac:dyDescent="0.2">
      <c r="B23" s="27"/>
      <c r="C23" s="27"/>
      <c r="D23" s="27"/>
      <c r="E23" s="31" t="str">
        <f>Datos!C22</f>
        <v>P13</v>
      </c>
      <c r="F23" s="32">
        <f t="shared" si="2"/>
        <v>2</v>
      </c>
      <c r="G23" s="31">
        <f>IF(G$8="C",Datos!D22,0)</f>
        <v>0</v>
      </c>
      <c r="H23" s="31">
        <f>IF(H$8="C",Datos!E22,0)</f>
        <v>0</v>
      </c>
      <c r="I23" s="31">
        <f>IF(I$8="C",Datos!F22,0)</f>
        <v>0</v>
      </c>
      <c r="J23" s="31">
        <f>IF(J$8="C",Datos!G22,0)</f>
        <v>0</v>
      </c>
      <c r="K23" s="31">
        <f>IF(K$8="C",Datos!H22,0)</f>
        <v>0</v>
      </c>
      <c r="L23" s="31">
        <f>IF(L$8="C",Datos!I22,0)</f>
        <v>0</v>
      </c>
      <c r="M23" s="31">
        <f>IF(M$8="C",Datos!J22,0)</f>
        <v>0</v>
      </c>
      <c r="N23" s="31">
        <f>IF(N$8="C",Datos!K22,0)</f>
        <v>1</v>
      </c>
      <c r="O23" s="31">
        <f>IF(O$8="C",Datos!L22,0)</f>
        <v>0</v>
      </c>
      <c r="P23" s="31">
        <f>IF(P$8="C",Datos!M22,0)</f>
        <v>0</v>
      </c>
      <c r="Q23" s="31">
        <f>IF(Q$8="C",Datos!N22,0)</f>
        <v>0</v>
      </c>
      <c r="R23" s="31">
        <f>IF(R$8="C",Datos!O22,0)</f>
        <v>1</v>
      </c>
      <c r="S23" s="31">
        <f>IF(S$8="C",Datos!P22,0)</f>
        <v>0</v>
      </c>
      <c r="T23" s="31">
        <f>IF(T$8="C",Datos!Q22,0)</f>
        <v>0</v>
      </c>
      <c r="U23" s="31">
        <f>IF(U$8="C",Datos!R22,0)</f>
        <v>0</v>
      </c>
      <c r="V23" s="31">
        <f>IF(V$8="C",Datos!S22,0)</f>
        <v>0</v>
      </c>
      <c r="W23" s="31">
        <f>IF(W$8="C",Datos!T22,0)</f>
        <v>0</v>
      </c>
      <c r="X23" s="31">
        <f>IF(X$8="C",Datos!U22,0)</f>
        <v>0</v>
      </c>
      <c r="Y23" s="31">
        <f>IF(Y$8="C",Datos!V22,0)</f>
        <v>0</v>
      </c>
      <c r="Z23" s="33">
        <f>IF(Z$8="C",Datos!W22,0)</f>
        <v>0</v>
      </c>
      <c r="AA23" s="26" t="str">
        <f>Datos!C22</f>
        <v>P13</v>
      </c>
    </row>
    <row r="24" spans="2:27" ht="9.75" hidden="1" customHeight="1" x14ac:dyDescent="0.2">
      <c r="B24" s="27"/>
      <c r="C24" s="27"/>
      <c r="D24" s="27"/>
      <c r="E24" s="31" t="str">
        <f>Datos!C23</f>
        <v>P14</v>
      </c>
      <c r="F24" s="32">
        <f t="shared" si="2"/>
        <v>0</v>
      </c>
      <c r="G24" s="31">
        <f>IF(G$8="C",Datos!D23,0)</f>
        <v>0</v>
      </c>
      <c r="H24" s="31">
        <f>IF(H$8="C",Datos!E23,0)</f>
        <v>0</v>
      </c>
      <c r="I24" s="31">
        <f>IF(I$8="C",Datos!F23,0)</f>
        <v>0</v>
      </c>
      <c r="J24" s="31">
        <f>IF(J$8="C",Datos!G23,0)</f>
        <v>0</v>
      </c>
      <c r="K24" s="31">
        <f>IF(K$8="C",Datos!H23,0)</f>
        <v>0</v>
      </c>
      <c r="L24" s="31">
        <f>IF(L$8="C",Datos!I23,0)</f>
        <v>0</v>
      </c>
      <c r="M24" s="31">
        <f>IF(M$8="C",Datos!J23,0)</f>
        <v>0</v>
      </c>
      <c r="N24" s="31">
        <f>IF(N$8="C",Datos!K23,0)</f>
        <v>0</v>
      </c>
      <c r="O24" s="31">
        <f>IF(O$8="C",Datos!L23,0)</f>
        <v>0</v>
      </c>
      <c r="P24" s="31">
        <f>IF(P$8="C",Datos!M23,0)</f>
        <v>0</v>
      </c>
      <c r="Q24" s="31">
        <f>IF(Q$8="C",Datos!N23,0)</f>
        <v>0</v>
      </c>
      <c r="R24" s="31">
        <f>IF(R$8="C",Datos!O23,0)</f>
        <v>0</v>
      </c>
      <c r="S24" s="31">
        <f>IF(S$8="C",Datos!P23,0)</f>
        <v>0</v>
      </c>
      <c r="T24" s="31">
        <f>IF(T$8="C",Datos!Q23,0)</f>
        <v>0</v>
      </c>
      <c r="U24" s="31">
        <f>IF(U$8="C",Datos!R23,0)</f>
        <v>0</v>
      </c>
      <c r="V24" s="31">
        <f>IF(V$8="C",Datos!S23,0)</f>
        <v>0</v>
      </c>
      <c r="W24" s="31">
        <f>IF(W$8="C",Datos!T23,0)</f>
        <v>0</v>
      </c>
      <c r="X24" s="31">
        <f>IF(X$8="C",Datos!U23,0)</f>
        <v>0</v>
      </c>
      <c r="Y24" s="31">
        <f>IF(Y$8="C",Datos!V23,0)</f>
        <v>0</v>
      </c>
      <c r="Z24" s="33">
        <f>IF(Z$8="C",Datos!W23,0)</f>
        <v>0</v>
      </c>
      <c r="AA24" s="26" t="str">
        <f>Datos!C23</f>
        <v>P14</v>
      </c>
    </row>
    <row r="25" spans="2:27" ht="9.75" hidden="1" customHeight="1" x14ac:dyDescent="0.2">
      <c r="B25" s="27"/>
      <c r="C25" s="27"/>
      <c r="D25" s="27"/>
      <c r="E25" s="31" t="str">
        <f>Datos!C24</f>
        <v>P15</v>
      </c>
      <c r="F25" s="32">
        <f t="shared" si="2"/>
        <v>3</v>
      </c>
      <c r="G25" s="31">
        <f>IF(G$8="C",Datos!D24,0)</f>
        <v>0</v>
      </c>
      <c r="H25" s="31">
        <f>IF(H$8="C",Datos!E24,0)</f>
        <v>0</v>
      </c>
      <c r="I25" s="31">
        <f>IF(I$8="C",Datos!F24,0)</f>
        <v>0</v>
      </c>
      <c r="J25" s="31">
        <f>IF(J$8="C",Datos!G24,0)</f>
        <v>0</v>
      </c>
      <c r="K25" s="31">
        <f>IF(K$8="C",Datos!H24,0)</f>
        <v>0</v>
      </c>
      <c r="L25" s="31">
        <f>IF(L$8="C",Datos!I24,0)</f>
        <v>0</v>
      </c>
      <c r="M25" s="31">
        <f>IF(M$8="C",Datos!J24,0)</f>
        <v>0</v>
      </c>
      <c r="N25" s="31">
        <f>IF(N$8="C",Datos!K24,0)</f>
        <v>1</v>
      </c>
      <c r="O25" s="31">
        <f>IF(O$8="C",Datos!L24,0)</f>
        <v>0</v>
      </c>
      <c r="P25" s="31">
        <f>IF(P$8="C",Datos!M24,0)</f>
        <v>0</v>
      </c>
      <c r="Q25" s="31">
        <f>IF(Q$8="C",Datos!N24,0)</f>
        <v>1</v>
      </c>
      <c r="R25" s="31">
        <f>IF(R$8="C",Datos!O24,0)</f>
        <v>1</v>
      </c>
      <c r="S25" s="31">
        <f>IF(S$8="C",Datos!P24,0)</f>
        <v>0</v>
      </c>
      <c r="T25" s="31">
        <f>IF(T$8="C",Datos!Q24,0)</f>
        <v>0</v>
      </c>
      <c r="U25" s="31">
        <f>IF(U$8="C",Datos!R24,0)</f>
        <v>0</v>
      </c>
      <c r="V25" s="31">
        <f>IF(V$8="C",Datos!S24,0)</f>
        <v>0</v>
      </c>
      <c r="W25" s="31">
        <f>IF(W$8="C",Datos!T24,0)</f>
        <v>0</v>
      </c>
      <c r="X25" s="31">
        <f>IF(X$8="C",Datos!U24,0)</f>
        <v>0</v>
      </c>
      <c r="Y25" s="31">
        <f>IF(Y$8="C",Datos!V24,0)</f>
        <v>0</v>
      </c>
      <c r="Z25" s="33">
        <f>IF(Z$8="C",Datos!W24,0)</f>
        <v>0</v>
      </c>
      <c r="AA25" s="26" t="str">
        <f>Datos!C24</f>
        <v>P15</v>
      </c>
    </row>
    <row r="26" spans="2:27" ht="9.75" hidden="1" customHeight="1" x14ac:dyDescent="0.2">
      <c r="B26" s="27"/>
      <c r="C26" s="27"/>
      <c r="D26" s="27"/>
      <c r="E26" s="31" t="str">
        <f>Datos!C25</f>
        <v>P16</v>
      </c>
      <c r="F26" s="32">
        <f t="shared" si="2"/>
        <v>0</v>
      </c>
      <c r="G26" s="31">
        <f>IF(G$8="C",Datos!D25,0)</f>
        <v>0</v>
      </c>
      <c r="H26" s="31">
        <f>IF(H$8="C",Datos!E25,0)</f>
        <v>0</v>
      </c>
      <c r="I26" s="31">
        <f>IF(I$8="C",Datos!F25,0)</f>
        <v>0</v>
      </c>
      <c r="J26" s="31">
        <f>IF(J$8="C",Datos!G25,0)</f>
        <v>0</v>
      </c>
      <c r="K26" s="31">
        <f>IF(K$8="C",Datos!H25,0)</f>
        <v>0</v>
      </c>
      <c r="L26" s="31">
        <f>IF(L$8="C",Datos!I25,0)</f>
        <v>0</v>
      </c>
      <c r="M26" s="31">
        <f>IF(M$8="C",Datos!J25,0)</f>
        <v>0</v>
      </c>
      <c r="N26" s="31">
        <f>IF(N$8="C",Datos!K25,0)</f>
        <v>0</v>
      </c>
      <c r="O26" s="31">
        <f>IF(O$8="C",Datos!L25,0)</f>
        <v>0</v>
      </c>
      <c r="P26" s="31">
        <f>IF(P$8="C",Datos!M25,0)</f>
        <v>0</v>
      </c>
      <c r="Q26" s="31">
        <f>IF(Q$8="C",Datos!N25,0)</f>
        <v>0</v>
      </c>
      <c r="R26" s="31">
        <f>IF(R$8="C",Datos!O25,0)</f>
        <v>0</v>
      </c>
      <c r="S26" s="31">
        <f>IF(S$8="C",Datos!P25,0)</f>
        <v>0</v>
      </c>
      <c r="T26" s="31">
        <f>IF(T$8="C",Datos!Q25,0)</f>
        <v>0</v>
      </c>
      <c r="U26" s="31">
        <f>IF(U$8="C",Datos!R25,0)</f>
        <v>0</v>
      </c>
      <c r="V26" s="31">
        <f>IF(V$8="C",Datos!S25,0)</f>
        <v>0</v>
      </c>
      <c r="W26" s="31">
        <f>IF(W$8="C",Datos!T25,0)</f>
        <v>0</v>
      </c>
      <c r="X26" s="31">
        <f>IF(X$8="C",Datos!U25,0)</f>
        <v>0</v>
      </c>
      <c r="Y26" s="31">
        <f>IF(Y$8="C",Datos!V25,0)</f>
        <v>0</v>
      </c>
      <c r="Z26" s="33">
        <f>IF(Z$8="C",Datos!W25,0)</f>
        <v>0</v>
      </c>
      <c r="AA26" s="26" t="str">
        <f>Datos!C25</f>
        <v>P16</v>
      </c>
    </row>
    <row r="27" spans="2:27" ht="9.75" hidden="1" customHeight="1" x14ac:dyDescent="0.2">
      <c r="B27" s="27"/>
      <c r="C27" s="27"/>
      <c r="D27" s="27"/>
      <c r="E27" s="31" t="str">
        <f>Datos!C26</f>
        <v>P17</v>
      </c>
      <c r="F27" s="32">
        <f t="shared" si="2"/>
        <v>0</v>
      </c>
      <c r="G27" s="31">
        <f>IF(G$8="C",Datos!D26,0)</f>
        <v>0</v>
      </c>
      <c r="H27" s="31">
        <f>IF(H$8="C",Datos!E26,0)</f>
        <v>0</v>
      </c>
      <c r="I27" s="31">
        <f>IF(I$8="C",Datos!F26,0)</f>
        <v>0</v>
      </c>
      <c r="J27" s="31">
        <f>IF(J$8="C",Datos!G26,0)</f>
        <v>0</v>
      </c>
      <c r="K27" s="31">
        <f>IF(K$8="C",Datos!H26,0)</f>
        <v>0</v>
      </c>
      <c r="L27" s="31">
        <f>IF(L$8="C",Datos!I26,0)</f>
        <v>0</v>
      </c>
      <c r="M27" s="31">
        <f>IF(M$8="C",Datos!J26,0)</f>
        <v>0</v>
      </c>
      <c r="N27" s="31">
        <f>IF(N$8="C",Datos!K26,0)</f>
        <v>0</v>
      </c>
      <c r="O27" s="31">
        <f>IF(O$8="C",Datos!L26,0)</f>
        <v>0</v>
      </c>
      <c r="P27" s="31">
        <f>IF(P$8="C",Datos!M26,0)</f>
        <v>0</v>
      </c>
      <c r="Q27" s="31">
        <f>IF(Q$8="C",Datos!N26,0)</f>
        <v>0</v>
      </c>
      <c r="R27" s="31">
        <f>IF(R$8="C",Datos!O26,0)</f>
        <v>0</v>
      </c>
      <c r="S27" s="31">
        <f>IF(S$8="C",Datos!P26,0)</f>
        <v>0</v>
      </c>
      <c r="T27" s="31">
        <f>IF(T$8="C",Datos!Q26,0)</f>
        <v>0</v>
      </c>
      <c r="U27" s="31">
        <f>IF(U$8="C",Datos!R26,0)</f>
        <v>0</v>
      </c>
      <c r="V27" s="31">
        <f>IF(V$8="C",Datos!S26,0)</f>
        <v>0</v>
      </c>
      <c r="W27" s="31">
        <f>IF(W$8="C",Datos!T26,0)</f>
        <v>0</v>
      </c>
      <c r="X27" s="31">
        <f>IF(X$8="C",Datos!U26,0)</f>
        <v>0</v>
      </c>
      <c r="Y27" s="31">
        <f>IF(Y$8="C",Datos!V26,0)</f>
        <v>0</v>
      </c>
      <c r="Z27" s="33">
        <f>IF(Z$8="C",Datos!W26,0)</f>
        <v>0</v>
      </c>
      <c r="AA27" s="26" t="str">
        <f>Datos!C26</f>
        <v>P17</v>
      </c>
    </row>
    <row r="28" spans="2:27" ht="9.75" hidden="1" customHeight="1" x14ac:dyDescent="0.2">
      <c r="B28" s="27"/>
      <c r="C28" s="27"/>
      <c r="D28" s="27"/>
      <c r="E28" s="31" t="str">
        <f>Datos!C27</f>
        <v>P18</v>
      </c>
      <c r="F28" s="32">
        <f t="shared" si="2"/>
        <v>0</v>
      </c>
      <c r="G28" s="31">
        <f>IF(G$8="C",Datos!D27,0)</f>
        <v>0</v>
      </c>
      <c r="H28" s="31">
        <f>IF(H$8="C",Datos!E27,0)</f>
        <v>0</v>
      </c>
      <c r="I28" s="31">
        <f>IF(I$8="C",Datos!F27,0)</f>
        <v>0</v>
      </c>
      <c r="J28" s="31">
        <f>IF(J$8="C",Datos!G27,0)</f>
        <v>0</v>
      </c>
      <c r="K28" s="31">
        <f>IF(K$8="C",Datos!H27,0)</f>
        <v>0</v>
      </c>
      <c r="L28" s="31">
        <f>IF(L$8="C",Datos!I27,0)</f>
        <v>0</v>
      </c>
      <c r="M28" s="31">
        <f>IF(M$8="C",Datos!J27,0)</f>
        <v>0</v>
      </c>
      <c r="N28" s="31">
        <f>IF(N$8="C",Datos!K27,0)</f>
        <v>0</v>
      </c>
      <c r="O28" s="31">
        <f>IF(O$8="C",Datos!L27,0)</f>
        <v>0</v>
      </c>
      <c r="P28" s="31">
        <f>IF(P$8="C",Datos!M27,0)</f>
        <v>0</v>
      </c>
      <c r="Q28" s="31">
        <f>IF(Q$8="C",Datos!N27,0)</f>
        <v>0</v>
      </c>
      <c r="R28" s="31">
        <f>IF(R$8="C",Datos!O27,0)</f>
        <v>0</v>
      </c>
      <c r="S28" s="31">
        <f>IF(S$8="C",Datos!P27,0)</f>
        <v>0</v>
      </c>
      <c r="T28" s="31">
        <f>IF(T$8="C",Datos!Q27,0)</f>
        <v>0</v>
      </c>
      <c r="U28" s="31">
        <f>IF(U$8="C",Datos!R27,0)</f>
        <v>0</v>
      </c>
      <c r="V28" s="31">
        <f>IF(V$8="C",Datos!S27,0)</f>
        <v>0</v>
      </c>
      <c r="W28" s="31">
        <f>IF(W$8="C",Datos!T27,0)</f>
        <v>0</v>
      </c>
      <c r="X28" s="31">
        <f>IF(X$8="C",Datos!U27,0)</f>
        <v>0</v>
      </c>
      <c r="Y28" s="31">
        <f>IF(Y$8="C",Datos!V27,0)</f>
        <v>0</v>
      </c>
      <c r="Z28" s="33">
        <f>IF(Z$8="C",Datos!W27,0)</f>
        <v>0</v>
      </c>
      <c r="AA28" s="26" t="str">
        <f>Datos!C27</f>
        <v>P18</v>
      </c>
    </row>
    <row r="29" spans="2:27" ht="9.75" hidden="1" customHeight="1" x14ac:dyDescent="0.2">
      <c r="B29" s="27"/>
      <c r="C29" s="27"/>
      <c r="D29" s="27"/>
      <c r="E29" s="31" t="str">
        <f>Datos!C28</f>
        <v>P19</v>
      </c>
      <c r="F29" s="32">
        <f t="shared" si="2"/>
        <v>0</v>
      </c>
      <c r="G29" s="31">
        <f>IF(G$8="C",Datos!D28,0)</f>
        <v>0</v>
      </c>
      <c r="H29" s="31">
        <f>IF(H$8="C",Datos!E28,0)</f>
        <v>0</v>
      </c>
      <c r="I29" s="31">
        <f>IF(I$8="C",Datos!F28,0)</f>
        <v>0</v>
      </c>
      <c r="J29" s="31">
        <f>IF(J$8="C",Datos!G28,0)</f>
        <v>0</v>
      </c>
      <c r="K29" s="31">
        <f>IF(K$8="C",Datos!H28,0)</f>
        <v>0</v>
      </c>
      <c r="L29" s="31">
        <f>IF(L$8="C",Datos!I28,0)</f>
        <v>0</v>
      </c>
      <c r="M29" s="31">
        <f>IF(M$8="C",Datos!J28,0)</f>
        <v>0</v>
      </c>
      <c r="N29" s="31">
        <f>IF(N$8="C",Datos!K28,0)</f>
        <v>0</v>
      </c>
      <c r="O29" s="31">
        <f>IF(O$8="C",Datos!L28,0)</f>
        <v>0</v>
      </c>
      <c r="P29" s="31">
        <f>IF(P$8="C",Datos!M28,0)</f>
        <v>0</v>
      </c>
      <c r="Q29" s="31">
        <f>IF(Q$8="C",Datos!N28,0)</f>
        <v>0</v>
      </c>
      <c r="R29" s="31">
        <f>IF(R$8="C",Datos!O28,0)</f>
        <v>0</v>
      </c>
      <c r="S29" s="31">
        <f>IF(S$8="C",Datos!P28,0)</f>
        <v>0</v>
      </c>
      <c r="T29" s="31">
        <f>IF(T$8="C",Datos!Q28,0)</f>
        <v>0</v>
      </c>
      <c r="U29" s="31">
        <f>IF(U$8="C",Datos!R28,0)</f>
        <v>0</v>
      </c>
      <c r="V29" s="31">
        <f>IF(V$8="C",Datos!S28,0)</f>
        <v>0</v>
      </c>
      <c r="W29" s="31">
        <f>IF(W$8="C",Datos!T28,0)</f>
        <v>0</v>
      </c>
      <c r="X29" s="31">
        <f>IF(X$8="C",Datos!U28,0)</f>
        <v>0</v>
      </c>
      <c r="Y29" s="31">
        <f>IF(Y$8="C",Datos!V28,0)</f>
        <v>0</v>
      </c>
      <c r="Z29" s="33">
        <f>IF(Z$8="C",Datos!W28,0)</f>
        <v>0</v>
      </c>
      <c r="AA29" s="26" t="str">
        <f>Datos!C28</f>
        <v>P19</v>
      </c>
    </row>
    <row r="30" spans="2:27" ht="9.75" hidden="1" customHeight="1" x14ac:dyDescent="0.2">
      <c r="B30" s="27"/>
      <c r="C30" s="27"/>
      <c r="D30" s="27"/>
      <c r="E30" s="31" t="str">
        <f>Datos!C29</f>
        <v>P20</v>
      </c>
      <c r="F30" s="32">
        <f t="shared" si="2"/>
        <v>0</v>
      </c>
      <c r="G30" s="31">
        <f>IF(G$8="C",Datos!D29,0)</f>
        <v>0</v>
      </c>
      <c r="H30" s="31">
        <f>IF(H$8="C",Datos!E29,0)</f>
        <v>0</v>
      </c>
      <c r="I30" s="31">
        <f>IF(I$8="C",Datos!F29,0)</f>
        <v>0</v>
      </c>
      <c r="J30" s="31">
        <f>IF(J$8="C",Datos!G29,0)</f>
        <v>0</v>
      </c>
      <c r="K30" s="31">
        <f>IF(K$8="C",Datos!H29,0)</f>
        <v>0</v>
      </c>
      <c r="L30" s="31">
        <f>IF(L$8="C",Datos!I29,0)</f>
        <v>0</v>
      </c>
      <c r="M30" s="31">
        <f>IF(M$8="C",Datos!J29,0)</f>
        <v>0</v>
      </c>
      <c r="N30" s="31">
        <f>IF(N$8="C",Datos!K29,0)</f>
        <v>0</v>
      </c>
      <c r="O30" s="31">
        <f>IF(O$8="C",Datos!L29,0)</f>
        <v>0</v>
      </c>
      <c r="P30" s="31">
        <f>IF(P$8="C",Datos!M29,0)</f>
        <v>0</v>
      </c>
      <c r="Q30" s="31">
        <f>IF(Q$8="C",Datos!N29,0)</f>
        <v>0</v>
      </c>
      <c r="R30" s="31">
        <f>IF(R$8="C",Datos!O29,0)</f>
        <v>0</v>
      </c>
      <c r="S30" s="31">
        <f>IF(S$8="C",Datos!P29,0)</f>
        <v>0</v>
      </c>
      <c r="T30" s="31">
        <f>IF(T$8="C",Datos!Q29,0)</f>
        <v>0</v>
      </c>
      <c r="U30" s="31">
        <f>IF(U$8="C",Datos!R29,0)</f>
        <v>0</v>
      </c>
      <c r="V30" s="31">
        <f>IF(V$8="C",Datos!S29,0)</f>
        <v>0</v>
      </c>
      <c r="W30" s="31">
        <f>IF(W$8="C",Datos!T29,0)</f>
        <v>0</v>
      </c>
      <c r="X30" s="31">
        <f>IF(X$8="C",Datos!U29,0)</f>
        <v>0</v>
      </c>
      <c r="Y30" s="31">
        <f>IF(Y$8="C",Datos!V29,0)</f>
        <v>0</v>
      </c>
      <c r="Z30" s="33">
        <f>IF(Z$8="C",Datos!W29,0)</f>
        <v>0</v>
      </c>
      <c r="AA30" s="26" t="str">
        <f>Datos!C29</f>
        <v>P20</v>
      </c>
    </row>
    <row r="31" spans="2:27" ht="9.75" hidden="1" customHeight="1" x14ac:dyDescent="0.2">
      <c r="B31" s="27"/>
      <c r="C31" s="27"/>
      <c r="D31" s="27"/>
      <c r="E31" s="31"/>
      <c r="F31" s="34" t="s">
        <v>36</v>
      </c>
      <c r="G31" s="40">
        <f>SUM(G11:G30)</f>
        <v>0</v>
      </c>
      <c r="H31" s="41">
        <f t="shared" ref="H31:Z31" si="3">SUM(H11:H30)</f>
        <v>0</v>
      </c>
      <c r="I31" s="41">
        <f t="shared" si="3"/>
        <v>0</v>
      </c>
      <c r="J31" s="41">
        <f t="shared" si="3"/>
        <v>0</v>
      </c>
      <c r="K31" s="41">
        <f t="shared" si="3"/>
        <v>0</v>
      </c>
      <c r="L31" s="41">
        <f t="shared" si="3"/>
        <v>0</v>
      </c>
      <c r="M31" s="41">
        <f t="shared" si="3"/>
        <v>0</v>
      </c>
      <c r="N31" s="41">
        <f t="shared" si="3"/>
        <v>3</v>
      </c>
      <c r="O31" s="41">
        <f t="shared" si="3"/>
        <v>2</v>
      </c>
      <c r="P31" s="41">
        <f t="shared" si="3"/>
        <v>0</v>
      </c>
      <c r="Q31" s="41">
        <f t="shared" si="3"/>
        <v>3</v>
      </c>
      <c r="R31" s="41">
        <f t="shared" si="3"/>
        <v>3</v>
      </c>
      <c r="S31" s="41">
        <f t="shared" si="3"/>
        <v>0</v>
      </c>
      <c r="T31" s="41">
        <f t="shared" si="3"/>
        <v>2</v>
      </c>
      <c r="U31" s="41">
        <f t="shared" si="3"/>
        <v>0</v>
      </c>
      <c r="V31" s="41">
        <f t="shared" si="3"/>
        <v>0</v>
      </c>
      <c r="W31" s="41">
        <f t="shared" si="3"/>
        <v>0</v>
      </c>
      <c r="X31" s="41">
        <f t="shared" si="3"/>
        <v>0</v>
      </c>
      <c r="Y31" s="41">
        <f t="shared" si="3"/>
        <v>0</v>
      </c>
      <c r="Z31" s="42">
        <f t="shared" si="3"/>
        <v>0</v>
      </c>
      <c r="AA31" s="27"/>
    </row>
    <row r="32" spans="2:27" ht="15" hidden="1" customHeight="1" x14ac:dyDescent="0.2">
      <c r="B32" s="27"/>
      <c r="C32" s="27"/>
      <c r="D32" s="27"/>
      <c r="E32" s="31"/>
      <c r="F32" s="27"/>
      <c r="G32" s="27"/>
      <c r="H32" s="27"/>
      <c r="I32" s="27"/>
      <c r="J32" s="27"/>
      <c r="K32" s="27"/>
      <c r="L32" s="27"/>
      <c r="M32" s="27"/>
      <c r="N32" s="27"/>
      <c r="O32" s="27"/>
      <c r="P32" s="27"/>
      <c r="Q32" s="27"/>
      <c r="R32" s="27"/>
      <c r="S32" s="27"/>
      <c r="T32" s="27"/>
      <c r="U32" s="27"/>
      <c r="V32" s="27"/>
      <c r="W32" s="27"/>
      <c r="X32" s="27"/>
      <c r="Y32" s="27"/>
      <c r="Z32" s="27"/>
      <c r="AA32" s="27"/>
    </row>
    <row r="33" spans="2:27" ht="15" hidden="1" customHeight="1" x14ac:dyDescent="0.2">
      <c r="B33" s="27"/>
      <c r="C33" s="27"/>
      <c r="D33" s="27"/>
      <c r="E33" s="35" t="s">
        <v>38</v>
      </c>
      <c r="F33" s="32">
        <f>MATCH(MAX(G31:Z31),G31:Z31,0)</f>
        <v>8</v>
      </c>
      <c r="G33" s="36" t="s">
        <v>43</v>
      </c>
      <c r="H33" s="27"/>
      <c r="I33" s="27"/>
      <c r="J33" s="27"/>
      <c r="K33" s="27"/>
      <c r="L33" s="27"/>
      <c r="M33" s="27"/>
      <c r="N33" s="27"/>
      <c r="O33" s="27"/>
      <c r="P33" s="27"/>
      <c r="Q33" s="27"/>
      <c r="R33" s="27"/>
      <c r="S33" s="27"/>
      <c r="T33" s="27"/>
      <c r="U33" s="27"/>
      <c r="V33" s="27"/>
      <c r="W33" s="27"/>
      <c r="X33" s="27"/>
      <c r="Y33" s="27"/>
      <c r="Z33" s="27"/>
      <c r="AA33" s="27"/>
    </row>
    <row r="34" spans="2:27" ht="9.75" hidden="1" customHeight="1" x14ac:dyDescent="0.2">
      <c r="B34" s="27"/>
      <c r="C34" s="27"/>
      <c r="D34" s="27"/>
      <c r="E34" s="27"/>
      <c r="F34" s="37" t="s">
        <v>37</v>
      </c>
      <c r="G34" s="46">
        <f>IF(G55=MAX($G$55:$Z$55),0,G55)</f>
        <v>0</v>
      </c>
      <c r="H34" s="46">
        <f t="shared" ref="H34:Z34" si="4">IF(H55=MAX($G$55:$Z$55),0,H55)</f>
        <v>0</v>
      </c>
      <c r="I34" s="46">
        <f t="shared" si="4"/>
        <v>0</v>
      </c>
      <c r="J34" s="46">
        <f t="shared" si="4"/>
        <v>0</v>
      </c>
      <c r="K34" s="46">
        <f t="shared" si="4"/>
        <v>0</v>
      </c>
      <c r="L34" s="46">
        <f t="shared" si="4"/>
        <v>0</v>
      </c>
      <c r="M34" s="46">
        <f t="shared" si="4"/>
        <v>0</v>
      </c>
      <c r="N34" s="46">
        <f t="shared" si="4"/>
        <v>0</v>
      </c>
      <c r="O34" s="46">
        <f t="shared" si="4"/>
        <v>0</v>
      </c>
      <c r="P34" s="46">
        <f t="shared" si="4"/>
        <v>0</v>
      </c>
      <c r="Q34" s="46">
        <f t="shared" si="4"/>
        <v>2</v>
      </c>
      <c r="R34" s="46">
        <f t="shared" si="4"/>
        <v>0</v>
      </c>
      <c r="S34" s="46">
        <f t="shared" si="4"/>
        <v>0</v>
      </c>
      <c r="T34" s="46">
        <f t="shared" si="4"/>
        <v>0</v>
      </c>
      <c r="U34" s="46">
        <f t="shared" si="4"/>
        <v>0</v>
      </c>
      <c r="V34" s="46">
        <f t="shared" si="4"/>
        <v>0</v>
      </c>
      <c r="W34" s="46">
        <f t="shared" si="4"/>
        <v>0</v>
      </c>
      <c r="X34" s="46">
        <f t="shared" si="4"/>
        <v>0</v>
      </c>
      <c r="Y34" s="46">
        <f t="shared" si="4"/>
        <v>0</v>
      </c>
      <c r="Z34" s="46">
        <f t="shared" si="4"/>
        <v>0</v>
      </c>
      <c r="AA34" s="27"/>
    </row>
    <row r="35" spans="2:27" ht="9.75" hidden="1" customHeight="1" x14ac:dyDescent="0.2">
      <c r="B35" s="27"/>
      <c r="C35" s="166" t="s">
        <v>33</v>
      </c>
      <c r="D35" s="166"/>
      <c r="E35" s="31" t="str">
        <f>E11</f>
        <v>P1</v>
      </c>
      <c r="F35" s="32">
        <f>HLOOKUP(F$33,$G$10:$Z$30,ROW(G11)-ROW(G$10)+1,FALSE)</f>
        <v>1</v>
      </c>
      <c r="G35" s="38">
        <f>IF($F35&gt;0,G11,0)</f>
        <v>0</v>
      </c>
      <c r="H35" s="38">
        <f t="shared" ref="H35:Z35" si="5">IF($F35&gt;0,H11,0)</f>
        <v>0</v>
      </c>
      <c r="I35" s="38">
        <f t="shared" si="5"/>
        <v>0</v>
      </c>
      <c r="J35" s="38">
        <f t="shared" si="5"/>
        <v>0</v>
      </c>
      <c r="K35" s="38">
        <f t="shared" si="5"/>
        <v>0</v>
      </c>
      <c r="L35" s="38">
        <f t="shared" si="5"/>
        <v>0</v>
      </c>
      <c r="M35" s="38">
        <f t="shared" si="5"/>
        <v>0</v>
      </c>
      <c r="N35" s="38">
        <f t="shared" si="5"/>
        <v>1</v>
      </c>
      <c r="O35" s="38">
        <f t="shared" si="5"/>
        <v>0</v>
      </c>
      <c r="P35" s="38">
        <f t="shared" si="5"/>
        <v>0</v>
      </c>
      <c r="Q35" s="38">
        <f t="shared" si="5"/>
        <v>1</v>
      </c>
      <c r="R35" s="38">
        <f t="shared" si="5"/>
        <v>1</v>
      </c>
      <c r="S35" s="38">
        <f t="shared" si="5"/>
        <v>0</v>
      </c>
      <c r="T35" s="38">
        <f t="shared" si="5"/>
        <v>0</v>
      </c>
      <c r="U35" s="38">
        <f t="shared" si="5"/>
        <v>0</v>
      </c>
      <c r="V35" s="38">
        <f t="shared" si="5"/>
        <v>0</v>
      </c>
      <c r="W35" s="38">
        <f t="shared" si="5"/>
        <v>0</v>
      </c>
      <c r="X35" s="38">
        <f t="shared" si="5"/>
        <v>0</v>
      </c>
      <c r="Y35" s="38">
        <f t="shared" si="5"/>
        <v>0</v>
      </c>
      <c r="Z35" s="38">
        <f t="shared" si="5"/>
        <v>0</v>
      </c>
      <c r="AA35" s="27"/>
    </row>
    <row r="36" spans="2:27" ht="9.75" hidden="1" customHeight="1" x14ac:dyDescent="0.2">
      <c r="B36" s="39"/>
      <c r="C36" s="166"/>
      <c r="D36" s="166"/>
      <c r="E36" s="31" t="str">
        <f t="shared" ref="E36:E54" si="6">E12</f>
        <v>P2</v>
      </c>
      <c r="F36" s="32">
        <f t="shared" ref="F36:F54" si="7">HLOOKUP(F$33,$G$10:$Z$30,ROW(G12)-ROW(G$10)+1,FALSE)</f>
        <v>0</v>
      </c>
      <c r="G36" s="38">
        <f t="shared" ref="G36:Z48" si="8">IF($F36&gt;0,G12,0)</f>
        <v>0</v>
      </c>
      <c r="H36" s="38">
        <f t="shared" si="8"/>
        <v>0</v>
      </c>
      <c r="I36" s="38">
        <f t="shared" si="8"/>
        <v>0</v>
      </c>
      <c r="J36" s="38">
        <f t="shared" si="8"/>
        <v>0</v>
      </c>
      <c r="K36" s="38">
        <f t="shared" si="8"/>
        <v>0</v>
      </c>
      <c r="L36" s="38">
        <f t="shared" si="8"/>
        <v>0</v>
      </c>
      <c r="M36" s="38">
        <f t="shared" si="8"/>
        <v>0</v>
      </c>
      <c r="N36" s="38">
        <f t="shared" si="8"/>
        <v>0</v>
      </c>
      <c r="O36" s="38">
        <f t="shared" si="8"/>
        <v>0</v>
      </c>
      <c r="P36" s="38">
        <f t="shared" si="8"/>
        <v>0</v>
      </c>
      <c r="Q36" s="38">
        <f t="shared" si="8"/>
        <v>0</v>
      </c>
      <c r="R36" s="38">
        <f t="shared" si="8"/>
        <v>0</v>
      </c>
      <c r="S36" s="38">
        <f t="shared" si="8"/>
        <v>0</v>
      </c>
      <c r="T36" s="38">
        <f t="shared" si="8"/>
        <v>0</v>
      </c>
      <c r="U36" s="38">
        <f t="shared" si="8"/>
        <v>0</v>
      </c>
      <c r="V36" s="38">
        <f t="shared" si="8"/>
        <v>0</v>
      </c>
      <c r="W36" s="38">
        <f t="shared" si="8"/>
        <v>0</v>
      </c>
      <c r="X36" s="38">
        <f t="shared" si="8"/>
        <v>0</v>
      </c>
      <c r="Y36" s="38">
        <f t="shared" si="8"/>
        <v>0</v>
      </c>
      <c r="Z36" s="38">
        <f t="shared" si="8"/>
        <v>0</v>
      </c>
      <c r="AA36" s="27"/>
    </row>
    <row r="37" spans="2:27" ht="9.75" hidden="1" customHeight="1" x14ac:dyDescent="0.2">
      <c r="B37" s="27"/>
      <c r="C37" s="166"/>
      <c r="D37" s="166"/>
      <c r="E37" s="31" t="str">
        <f t="shared" si="6"/>
        <v>P3</v>
      </c>
      <c r="F37" s="32">
        <f t="shared" si="7"/>
        <v>0</v>
      </c>
      <c r="G37" s="38">
        <f t="shared" si="8"/>
        <v>0</v>
      </c>
      <c r="H37" s="38">
        <f t="shared" si="8"/>
        <v>0</v>
      </c>
      <c r="I37" s="38">
        <f t="shared" si="8"/>
        <v>0</v>
      </c>
      <c r="J37" s="38">
        <f t="shared" si="8"/>
        <v>0</v>
      </c>
      <c r="K37" s="38">
        <f t="shared" si="8"/>
        <v>0</v>
      </c>
      <c r="L37" s="38">
        <f t="shared" si="8"/>
        <v>0</v>
      </c>
      <c r="M37" s="38">
        <f t="shared" si="8"/>
        <v>0</v>
      </c>
      <c r="N37" s="38">
        <f t="shared" si="8"/>
        <v>0</v>
      </c>
      <c r="O37" s="38">
        <f t="shared" si="8"/>
        <v>0</v>
      </c>
      <c r="P37" s="38">
        <f t="shared" si="8"/>
        <v>0</v>
      </c>
      <c r="Q37" s="38">
        <f t="shared" si="8"/>
        <v>0</v>
      </c>
      <c r="R37" s="38">
        <f t="shared" si="8"/>
        <v>0</v>
      </c>
      <c r="S37" s="38">
        <f t="shared" si="8"/>
        <v>0</v>
      </c>
      <c r="T37" s="38">
        <f t="shared" si="8"/>
        <v>0</v>
      </c>
      <c r="U37" s="38">
        <f t="shared" si="8"/>
        <v>0</v>
      </c>
      <c r="V37" s="38">
        <f t="shared" si="8"/>
        <v>0</v>
      </c>
      <c r="W37" s="38">
        <f t="shared" si="8"/>
        <v>0</v>
      </c>
      <c r="X37" s="38">
        <f t="shared" si="8"/>
        <v>0</v>
      </c>
      <c r="Y37" s="38">
        <f t="shared" si="8"/>
        <v>0</v>
      </c>
      <c r="Z37" s="38">
        <f t="shared" si="8"/>
        <v>0</v>
      </c>
      <c r="AA37" s="27"/>
    </row>
    <row r="38" spans="2:27" ht="9.75" hidden="1" customHeight="1" x14ac:dyDescent="0.2">
      <c r="B38" s="27"/>
      <c r="C38" s="27"/>
      <c r="D38" s="27"/>
      <c r="E38" s="31" t="str">
        <f t="shared" si="6"/>
        <v>P4</v>
      </c>
      <c r="F38" s="32">
        <f t="shared" si="7"/>
        <v>0</v>
      </c>
      <c r="G38" s="38">
        <f t="shared" si="8"/>
        <v>0</v>
      </c>
      <c r="H38" s="38">
        <f t="shared" si="8"/>
        <v>0</v>
      </c>
      <c r="I38" s="38">
        <f t="shared" si="8"/>
        <v>0</v>
      </c>
      <c r="J38" s="38">
        <f t="shared" si="8"/>
        <v>0</v>
      </c>
      <c r="K38" s="38">
        <f t="shared" si="8"/>
        <v>0</v>
      </c>
      <c r="L38" s="38">
        <f t="shared" si="8"/>
        <v>0</v>
      </c>
      <c r="M38" s="38">
        <f t="shared" si="8"/>
        <v>0</v>
      </c>
      <c r="N38" s="38">
        <f t="shared" si="8"/>
        <v>0</v>
      </c>
      <c r="O38" s="38">
        <f t="shared" si="8"/>
        <v>0</v>
      </c>
      <c r="P38" s="38">
        <f t="shared" si="8"/>
        <v>0</v>
      </c>
      <c r="Q38" s="38">
        <f t="shared" si="8"/>
        <v>0</v>
      </c>
      <c r="R38" s="38">
        <f t="shared" si="8"/>
        <v>0</v>
      </c>
      <c r="S38" s="38">
        <f t="shared" si="8"/>
        <v>0</v>
      </c>
      <c r="T38" s="38">
        <f t="shared" si="8"/>
        <v>0</v>
      </c>
      <c r="U38" s="38">
        <f t="shared" si="8"/>
        <v>0</v>
      </c>
      <c r="V38" s="38">
        <f t="shared" si="8"/>
        <v>0</v>
      </c>
      <c r="W38" s="38">
        <f t="shared" si="8"/>
        <v>0</v>
      </c>
      <c r="X38" s="38">
        <f t="shared" si="8"/>
        <v>0</v>
      </c>
      <c r="Y38" s="38">
        <f t="shared" si="8"/>
        <v>0</v>
      </c>
      <c r="Z38" s="38">
        <f t="shared" si="8"/>
        <v>0</v>
      </c>
      <c r="AA38" s="27"/>
    </row>
    <row r="39" spans="2:27" ht="9.75" hidden="1" customHeight="1" x14ac:dyDescent="0.2">
      <c r="B39" s="27"/>
      <c r="C39" s="27"/>
      <c r="D39" s="27"/>
      <c r="E39" s="31" t="str">
        <f t="shared" si="6"/>
        <v>P5</v>
      </c>
      <c r="F39" s="32">
        <f t="shared" si="7"/>
        <v>0</v>
      </c>
      <c r="G39" s="38">
        <f t="shared" si="8"/>
        <v>0</v>
      </c>
      <c r="H39" s="38">
        <f t="shared" si="8"/>
        <v>0</v>
      </c>
      <c r="I39" s="38">
        <f t="shared" si="8"/>
        <v>0</v>
      </c>
      <c r="J39" s="38">
        <f t="shared" si="8"/>
        <v>0</v>
      </c>
      <c r="K39" s="38">
        <f t="shared" si="8"/>
        <v>0</v>
      </c>
      <c r="L39" s="38">
        <f t="shared" si="8"/>
        <v>0</v>
      </c>
      <c r="M39" s="38">
        <f t="shared" si="8"/>
        <v>0</v>
      </c>
      <c r="N39" s="38">
        <f t="shared" si="8"/>
        <v>0</v>
      </c>
      <c r="O39" s="38">
        <f t="shared" si="8"/>
        <v>0</v>
      </c>
      <c r="P39" s="38">
        <f t="shared" si="8"/>
        <v>0</v>
      </c>
      <c r="Q39" s="38">
        <f t="shared" si="8"/>
        <v>0</v>
      </c>
      <c r="R39" s="38">
        <f t="shared" si="8"/>
        <v>0</v>
      </c>
      <c r="S39" s="38">
        <f t="shared" si="8"/>
        <v>0</v>
      </c>
      <c r="T39" s="38">
        <f t="shared" si="8"/>
        <v>0</v>
      </c>
      <c r="U39" s="38">
        <f t="shared" si="8"/>
        <v>0</v>
      </c>
      <c r="V39" s="38">
        <f t="shared" si="8"/>
        <v>0</v>
      </c>
      <c r="W39" s="38">
        <f t="shared" si="8"/>
        <v>0</v>
      </c>
      <c r="X39" s="38">
        <f t="shared" si="8"/>
        <v>0</v>
      </c>
      <c r="Y39" s="38">
        <f t="shared" si="8"/>
        <v>0</v>
      </c>
      <c r="Z39" s="38">
        <f t="shared" si="8"/>
        <v>0</v>
      </c>
      <c r="AA39" s="27"/>
    </row>
    <row r="40" spans="2:27" ht="9.75" hidden="1" customHeight="1" x14ac:dyDescent="0.2">
      <c r="B40" s="27"/>
      <c r="C40" s="27"/>
      <c r="D40" s="27"/>
      <c r="E40" s="31" t="str">
        <f t="shared" si="6"/>
        <v>P6</v>
      </c>
      <c r="F40" s="32">
        <f t="shared" si="7"/>
        <v>0</v>
      </c>
      <c r="G40" s="38">
        <f t="shared" si="8"/>
        <v>0</v>
      </c>
      <c r="H40" s="38">
        <f t="shared" si="8"/>
        <v>0</v>
      </c>
      <c r="I40" s="38">
        <f t="shared" si="8"/>
        <v>0</v>
      </c>
      <c r="J40" s="38">
        <f t="shared" si="8"/>
        <v>0</v>
      </c>
      <c r="K40" s="38">
        <f t="shared" si="8"/>
        <v>0</v>
      </c>
      <c r="L40" s="38">
        <f t="shared" si="8"/>
        <v>0</v>
      </c>
      <c r="M40" s="38">
        <f t="shared" si="8"/>
        <v>0</v>
      </c>
      <c r="N40" s="38">
        <f t="shared" si="8"/>
        <v>0</v>
      </c>
      <c r="O40" s="38">
        <f t="shared" si="8"/>
        <v>0</v>
      </c>
      <c r="P40" s="38">
        <f t="shared" si="8"/>
        <v>0</v>
      </c>
      <c r="Q40" s="38">
        <f t="shared" si="8"/>
        <v>0</v>
      </c>
      <c r="R40" s="38">
        <f t="shared" si="8"/>
        <v>0</v>
      </c>
      <c r="S40" s="38">
        <f t="shared" si="8"/>
        <v>0</v>
      </c>
      <c r="T40" s="38">
        <f t="shared" si="8"/>
        <v>0</v>
      </c>
      <c r="U40" s="38">
        <f t="shared" si="8"/>
        <v>0</v>
      </c>
      <c r="V40" s="38">
        <f t="shared" si="8"/>
        <v>0</v>
      </c>
      <c r="W40" s="38">
        <f t="shared" si="8"/>
        <v>0</v>
      </c>
      <c r="X40" s="38">
        <f t="shared" si="8"/>
        <v>0</v>
      </c>
      <c r="Y40" s="38">
        <f t="shared" si="8"/>
        <v>0</v>
      </c>
      <c r="Z40" s="38">
        <f t="shared" si="8"/>
        <v>0</v>
      </c>
      <c r="AA40" s="27"/>
    </row>
    <row r="41" spans="2:27" ht="9.75" hidden="1" customHeight="1" x14ac:dyDescent="0.2">
      <c r="B41" s="27"/>
      <c r="C41" s="27"/>
      <c r="D41" s="27"/>
      <c r="E41" s="31" t="str">
        <f t="shared" si="6"/>
        <v>P7</v>
      </c>
      <c r="F41" s="32">
        <f t="shared" si="7"/>
        <v>0</v>
      </c>
      <c r="G41" s="38">
        <f t="shared" si="8"/>
        <v>0</v>
      </c>
      <c r="H41" s="38">
        <f t="shared" si="8"/>
        <v>0</v>
      </c>
      <c r="I41" s="38">
        <f t="shared" si="8"/>
        <v>0</v>
      </c>
      <c r="J41" s="38">
        <f t="shared" si="8"/>
        <v>0</v>
      </c>
      <c r="K41" s="38">
        <f t="shared" si="8"/>
        <v>0</v>
      </c>
      <c r="L41" s="38">
        <f t="shared" si="8"/>
        <v>0</v>
      </c>
      <c r="M41" s="38">
        <f t="shared" si="8"/>
        <v>0</v>
      </c>
      <c r="N41" s="38">
        <f t="shared" si="8"/>
        <v>0</v>
      </c>
      <c r="O41" s="38">
        <f t="shared" si="8"/>
        <v>0</v>
      </c>
      <c r="P41" s="38">
        <f t="shared" si="8"/>
        <v>0</v>
      </c>
      <c r="Q41" s="38">
        <f t="shared" si="8"/>
        <v>0</v>
      </c>
      <c r="R41" s="38">
        <f t="shared" si="8"/>
        <v>0</v>
      </c>
      <c r="S41" s="38">
        <f t="shared" si="8"/>
        <v>0</v>
      </c>
      <c r="T41" s="38">
        <f t="shared" si="8"/>
        <v>0</v>
      </c>
      <c r="U41" s="38">
        <f t="shared" si="8"/>
        <v>0</v>
      </c>
      <c r="V41" s="38">
        <f t="shared" si="8"/>
        <v>0</v>
      </c>
      <c r="W41" s="38">
        <f t="shared" si="8"/>
        <v>0</v>
      </c>
      <c r="X41" s="38">
        <f t="shared" si="8"/>
        <v>0</v>
      </c>
      <c r="Y41" s="38">
        <f t="shared" si="8"/>
        <v>0</v>
      </c>
      <c r="Z41" s="38">
        <f t="shared" si="8"/>
        <v>0</v>
      </c>
      <c r="AA41" s="27"/>
    </row>
    <row r="42" spans="2:27" ht="9.75" hidden="1" customHeight="1" x14ac:dyDescent="0.2">
      <c r="B42" s="27"/>
      <c r="C42" s="27"/>
      <c r="D42" s="27"/>
      <c r="E42" s="31" t="str">
        <f t="shared" si="6"/>
        <v>P8</v>
      </c>
      <c r="F42" s="32">
        <f t="shared" si="7"/>
        <v>0</v>
      </c>
      <c r="G42" s="38">
        <f t="shared" si="8"/>
        <v>0</v>
      </c>
      <c r="H42" s="38">
        <f t="shared" si="8"/>
        <v>0</v>
      </c>
      <c r="I42" s="38">
        <f t="shared" si="8"/>
        <v>0</v>
      </c>
      <c r="J42" s="38">
        <f t="shared" si="8"/>
        <v>0</v>
      </c>
      <c r="K42" s="38">
        <f t="shared" si="8"/>
        <v>0</v>
      </c>
      <c r="L42" s="38">
        <f t="shared" si="8"/>
        <v>0</v>
      </c>
      <c r="M42" s="38">
        <f t="shared" si="8"/>
        <v>0</v>
      </c>
      <c r="N42" s="38">
        <f t="shared" si="8"/>
        <v>0</v>
      </c>
      <c r="O42" s="38">
        <f t="shared" si="8"/>
        <v>0</v>
      </c>
      <c r="P42" s="38">
        <f t="shared" si="8"/>
        <v>0</v>
      </c>
      <c r="Q42" s="38">
        <f t="shared" si="8"/>
        <v>0</v>
      </c>
      <c r="R42" s="38">
        <f t="shared" si="8"/>
        <v>0</v>
      </c>
      <c r="S42" s="38">
        <f t="shared" si="8"/>
        <v>0</v>
      </c>
      <c r="T42" s="38">
        <f t="shared" si="8"/>
        <v>0</v>
      </c>
      <c r="U42" s="38">
        <f t="shared" si="8"/>
        <v>0</v>
      </c>
      <c r="V42" s="38">
        <f t="shared" si="8"/>
        <v>0</v>
      </c>
      <c r="W42" s="38">
        <f t="shared" si="8"/>
        <v>0</v>
      </c>
      <c r="X42" s="38">
        <f t="shared" si="8"/>
        <v>0</v>
      </c>
      <c r="Y42" s="38">
        <f t="shared" si="8"/>
        <v>0</v>
      </c>
      <c r="Z42" s="38">
        <f t="shared" si="8"/>
        <v>0</v>
      </c>
      <c r="AA42" s="27"/>
    </row>
    <row r="43" spans="2:27" ht="9.75" hidden="1" customHeight="1" x14ac:dyDescent="0.2">
      <c r="B43" s="27"/>
      <c r="C43" s="27"/>
      <c r="D43" s="27"/>
      <c r="E43" s="31" t="str">
        <f t="shared" si="6"/>
        <v>P9</v>
      </c>
      <c r="F43" s="32">
        <f t="shared" si="7"/>
        <v>0</v>
      </c>
      <c r="G43" s="38">
        <f t="shared" si="8"/>
        <v>0</v>
      </c>
      <c r="H43" s="38">
        <f t="shared" si="8"/>
        <v>0</v>
      </c>
      <c r="I43" s="38">
        <f t="shared" si="8"/>
        <v>0</v>
      </c>
      <c r="J43" s="38">
        <f t="shared" si="8"/>
        <v>0</v>
      </c>
      <c r="K43" s="38">
        <f t="shared" si="8"/>
        <v>0</v>
      </c>
      <c r="L43" s="38">
        <f t="shared" si="8"/>
        <v>0</v>
      </c>
      <c r="M43" s="38">
        <f t="shared" si="8"/>
        <v>0</v>
      </c>
      <c r="N43" s="38">
        <f t="shared" si="8"/>
        <v>0</v>
      </c>
      <c r="O43" s="38">
        <f t="shared" si="8"/>
        <v>0</v>
      </c>
      <c r="P43" s="38">
        <f t="shared" si="8"/>
        <v>0</v>
      </c>
      <c r="Q43" s="38">
        <f t="shared" si="8"/>
        <v>0</v>
      </c>
      <c r="R43" s="38">
        <f t="shared" si="8"/>
        <v>0</v>
      </c>
      <c r="S43" s="38">
        <f t="shared" si="8"/>
        <v>0</v>
      </c>
      <c r="T43" s="38">
        <f t="shared" si="8"/>
        <v>0</v>
      </c>
      <c r="U43" s="38">
        <f t="shared" si="8"/>
        <v>0</v>
      </c>
      <c r="V43" s="38">
        <f t="shared" si="8"/>
        <v>0</v>
      </c>
      <c r="W43" s="38">
        <f t="shared" si="8"/>
        <v>0</v>
      </c>
      <c r="X43" s="38">
        <f t="shared" si="8"/>
        <v>0</v>
      </c>
      <c r="Y43" s="38">
        <f t="shared" si="8"/>
        <v>0</v>
      </c>
      <c r="Z43" s="38">
        <f t="shared" si="8"/>
        <v>0</v>
      </c>
      <c r="AA43" s="27"/>
    </row>
    <row r="44" spans="2:27" ht="9.75" hidden="1" customHeight="1" x14ac:dyDescent="0.2">
      <c r="B44" s="27"/>
      <c r="C44" s="27"/>
      <c r="D44" s="27"/>
      <c r="E44" s="31" t="str">
        <f t="shared" si="6"/>
        <v>P10</v>
      </c>
      <c r="F44" s="32">
        <f t="shared" si="7"/>
        <v>0</v>
      </c>
      <c r="G44" s="38">
        <f t="shared" si="8"/>
        <v>0</v>
      </c>
      <c r="H44" s="38">
        <f t="shared" si="8"/>
        <v>0</v>
      </c>
      <c r="I44" s="38">
        <f t="shared" si="8"/>
        <v>0</v>
      </c>
      <c r="J44" s="38">
        <f t="shared" si="8"/>
        <v>0</v>
      </c>
      <c r="K44" s="38">
        <f t="shared" si="8"/>
        <v>0</v>
      </c>
      <c r="L44" s="38">
        <f t="shared" si="8"/>
        <v>0</v>
      </c>
      <c r="M44" s="38">
        <f t="shared" si="8"/>
        <v>0</v>
      </c>
      <c r="N44" s="38">
        <f t="shared" si="8"/>
        <v>0</v>
      </c>
      <c r="O44" s="38">
        <f t="shared" si="8"/>
        <v>0</v>
      </c>
      <c r="P44" s="38">
        <f t="shared" si="8"/>
        <v>0</v>
      </c>
      <c r="Q44" s="38">
        <f t="shared" si="8"/>
        <v>0</v>
      </c>
      <c r="R44" s="38">
        <f t="shared" si="8"/>
        <v>0</v>
      </c>
      <c r="S44" s="38">
        <f t="shared" si="8"/>
        <v>0</v>
      </c>
      <c r="T44" s="38">
        <f t="shared" si="8"/>
        <v>0</v>
      </c>
      <c r="U44" s="38">
        <f t="shared" si="8"/>
        <v>0</v>
      </c>
      <c r="V44" s="38">
        <f t="shared" si="8"/>
        <v>0</v>
      </c>
      <c r="W44" s="38">
        <f t="shared" si="8"/>
        <v>0</v>
      </c>
      <c r="X44" s="38">
        <f t="shared" si="8"/>
        <v>0</v>
      </c>
      <c r="Y44" s="38">
        <f t="shared" si="8"/>
        <v>0</v>
      </c>
      <c r="Z44" s="38">
        <f t="shared" si="8"/>
        <v>0</v>
      </c>
      <c r="AA44" s="27"/>
    </row>
    <row r="45" spans="2:27" ht="9.75" hidden="1" customHeight="1" x14ac:dyDescent="0.2">
      <c r="B45" s="27"/>
      <c r="C45" s="27"/>
      <c r="D45" s="27"/>
      <c r="E45" s="31" t="str">
        <f t="shared" si="6"/>
        <v>P11</v>
      </c>
      <c r="F45" s="32">
        <f t="shared" si="7"/>
        <v>0</v>
      </c>
      <c r="G45" s="38">
        <f t="shared" si="8"/>
        <v>0</v>
      </c>
      <c r="H45" s="38">
        <f t="shared" si="8"/>
        <v>0</v>
      </c>
      <c r="I45" s="38">
        <f t="shared" si="8"/>
        <v>0</v>
      </c>
      <c r="J45" s="38">
        <f t="shared" si="8"/>
        <v>0</v>
      </c>
      <c r="K45" s="38">
        <f t="shared" si="8"/>
        <v>0</v>
      </c>
      <c r="L45" s="38">
        <f t="shared" si="8"/>
        <v>0</v>
      </c>
      <c r="M45" s="38">
        <f t="shared" si="8"/>
        <v>0</v>
      </c>
      <c r="N45" s="38">
        <f t="shared" si="8"/>
        <v>0</v>
      </c>
      <c r="O45" s="38">
        <f t="shared" si="8"/>
        <v>0</v>
      </c>
      <c r="P45" s="38">
        <f t="shared" si="8"/>
        <v>0</v>
      </c>
      <c r="Q45" s="38">
        <f t="shared" si="8"/>
        <v>0</v>
      </c>
      <c r="R45" s="38">
        <f t="shared" si="8"/>
        <v>0</v>
      </c>
      <c r="S45" s="38">
        <f t="shared" si="8"/>
        <v>0</v>
      </c>
      <c r="T45" s="38">
        <f t="shared" si="8"/>
        <v>0</v>
      </c>
      <c r="U45" s="38">
        <f t="shared" si="8"/>
        <v>0</v>
      </c>
      <c r="V45" s="38">
        <f t="shared" si="8"/>
        <v>0</v>
      </c>
      <c r="W45" s="38">
        <f t="shared" si="8"/>
        <v>0</v>
      </c>
      <c r="X45" s="38">
        <f t="shared" si="8"/>
        <v>0</v>
      </c>
      <c r="Y45" s="38">
        <f t="shared" si="8"/>
        <v>0</v>
      </c>
      <c r="Z45" s="38">
        <f t="shared" si="8"/>
        <v>0</v>
      </c>
      <c r="AA45" s="27"/>
    </row>
    <row r="46" spans="2:27" ht="9.75" hidden="1" customHeight="1" x14ac:dyDescent="0.2">
      <c r="B46" s="27"/>
      <c r="C46" s="27"/>
      <c r="D46" s="27"/>
      <c r="E46" s="31" t="str">
        <f t="shared" si="6"/>
        <v>P12</v>
      </c>
      <c r="F46" s="32">
        <f t="shared" si="7"/>
        <v>0</v>
      </c>
      <c r="G46" s="38">
        <f t="shared" si="8"/>
        <v>0</v>
      </c>
      <c r="H46" s="38">
        <f t="shared" si="8"/>
        <v>0</v>
      </c>
      <c r="I46" s="38">
        <f t="shared" si="8"/>
        <v>0</v>
      </c>
      <c r="J46" s="38">
        <f t="shared" si="8"/>
        <v>0</v>
      </c>
      <c r="K46" s="38">
        <f t="shared" si="8"/>
        <v>0</v>
      </c>
      <c r="L46" s="38">
        <f t="shared" si="8"/>
        <v>0</v>
      </c>
      <c r="M46" s="38">
        <f t="shared" si="8"/>
        <v>0</v>
      </c>
      <c r="N46" s="38">
        <f t="shared" si="8"/>
        <v>0</v>
      </c>
      <c r="O46" s="38">
        <f t="shared" si="8"/>
        <v>0</v>
      </c>
      <c r="P46" s="38">
        <f t="shared" si="8"/>
        <v>0</v>
      </c>
      <c r="Q46" s="38">
        <f t="shared" si="8"/>
        <v>0</v>
      </c>
      <c r="R46" s="38">
        <f t="shared" si="8"/>
        <v>0</v>
      </c>
      <c r="S46" s="38">
        <f t="shared" si="8"/>
        <v>0</v>
      </c>
      <c r="T46" s="38">
        <f t="shared" si="8"/>
        <v>0</v>
      </c>
      <c r="U46" s="38">
        <f t="shared" si="8"/>
        <v>0</v>
      </c>
      <c r="V46" s="38">
        <f t="shared" si="8"/>
        <v>0</v>
      </c>
      <c r="W46" s="38">
        <f t="shared" si="8"/>
        <v>0</v>
      </c>
      <c r="X46" s="38">
        <f t="shared" si="8"/>
        <v>0</v>
      </c>
      <c r="Y46" s="38">
        <f t="shared" si="8"/>
        <v>0</v>
      </c>
      <c r="Z46" s="38">
        <f t="shared" si="8"/>
        <v>0</v>
      </c>
      <c r="AA46" s="27"/>
    </row>
    <row r="47" spans="2:27" ht="9.75" hidden="1" customHeight="1" x14ac:dyDescent="0.2">
      <c r="B47" s="27"/>
      <c r="C47" s="27"/>
      <c r="D47" s="27"/>
      <c r="E47" s="31" t="str">
        <f t="shared" si="6"/>
        <v>P13</v>
      </c>
      <c r="F47" s="32">
        <f t="shared" si="7"/>
        <v>1</v>
      </c>
      <c r="G47" s="38">
        <f t="shared" si="8"/>
        <v>0</v>
      </c>
      <c r="H47" s="38">
        <f t="shared" si="8"/>
        <v>0</v>
      </c>
      <c r="I47" s="38">
        <f t="shared" si="8"/>
        <v>0</v>
      </c>
      <c r="J47" s="38">
        <f t="shared" si="8"/>
        <v>0</v>
      </c>
      <c r="K47" s="38">
        <f t="shared" si="8"/>
        <v>0</v>
      </c>
      <c r="L47" s="38">
        <f t="shared" si="8"/>
        <v>0</v>
      </c>
      <c r="M47" s="38">
        <f t="shared" si="8"/>
        <v>0</v>
      </c>
      <c r="N47" s="38">
        <f t="shared" si="8"/>
        <v>1</v>
      </c>
      <c r="O47" s="38">
        <f t="shared" si="8"/>
        <v>0</v>
      </c>
      <c r="P47" s="38">
        <f t="shared" si="8"/>
        <v>0</v>
      </c>
      <c r="Q47" s="38">
        <f t="shared" si="8"/>
        <v>0</v>
      </c>
      <c r="R47" s="38">
        <f t="shared" si="8"/>
        <v>1</v>
      </c>
      <c r="S47" s="38">
        <f t="shared" si="8"/>
        <v>0</v>
      </c>
      <c r="T47" s="38">
        <f t="shared" si="8"/>
        <v>0</v>
      </c>
      <c r="U47" s="38">
        <f t="shared" si="8"/>
        <v>0</v>
      </c>
      <c r="V47" s="38">
        <f t="shared" si="8"/>
        <v>0</v>
      </c>
      <c r="W47" s="38">
        <f t="shared" si="8"/>
        <v>0</v>
      </c>
      <c r="X47" s="38">
        <f t="shared" si="8"/>
        <v>0</v>
      </c>
      <c r="Y47" s="38">
        <f t="shared" si="8"/>
        <v>0</v>
      </c>
      <c r="Z47" s="38">
        <f t="shared" si="8"/>
        <v>0</v>
      </c>
      <c r="AA47" s="27"/>
    </row>
    <row r="48" spans="2:27" ht="9.75" hidden="1" customHeight="1" x14ac:dyDescent="0.2">
      <c r="B48" s="27"/>
      <c r="C48" s="27"/>
      <c r="D48" s="27"/>
      <c r="E48" s="31" t="str">
        <f t="shared" si="6"/>
        <v>P14</v>
      </c>
      <c r="F48" s="32">
        <f t="shared" si="7"/>
        <v>0</v>
      </c>
      <c r="G48" s="38">
        <f t="shared" si="8"/>
        <v>0</v>
      </c>
      <c r="H48" s="38">
        <f t="shared" si="8"/>
        <v>0</v>
      </c>
      <c r="I48" s="38">
        <f t="shared" si="8"/>
        <v>0</v>
      </c>
      <c r="J48" s="38">
        <f t="shared" si="8"/>
        <v>0</v>
      </c>
      <c r="K48" s="38">
        <f t="shared" si="8"/>
        <v>0</v>
      </c>
      <c r="L48" s="38">
        <f t="shared" si="8"/>
        <v>0</v>
      </c>
      <c r="M48" s="38">
        <f t="shared" si="8"/>
        <v>0</v>
      </c>
      <c r="N48" s="38">
        <f t="shared" si="8"/>
        <v>0</v>
      </c>
      <c r="O48" s="38">
        <f t="shared" si="8"/>
        <v>0</v>
      </c>
      <c r="P48" s="38">
        <f t="shared" si="8"/>
        <v>0</v>
      </c>
      <c r="Q48" s="38">
        <f t="shared" si="8"/>
        <v>0</v>
      </c>
      <c r="R48" s="38">
        <f t="shared" si="8"/>
        <v>0</v>
      </c>
      <c r="S48" s="38">
        <f t="shared" si="8"/>
        <v>0</v>
      </c>
      <c r="T48" s="38">
        <f t="shared" si="8"/>
        <v>0</v>
      </c>
      <c r="U48" s="38">
        <f t="shared" si="8"/>
        <v>0</v>
      </c>
      <c r="V48" s="38">
        <f>IF($F48&gt;0,V24,0)</f>
        <v>0</v>
      </c>
      <c r="W48" s="38">
        <f>IF($F48&gt;0,W24,0)</f>
        <v>0</v>
      </c>
      <c r="X48" s="38">
        <f>IF($F48&gt;0,X24,0)</f>
        <v>0</v>
      </c>
      <c r="Y48" s="38">
        <f>IF($F48&gt;0,Y24,0)</f>
        <v>0</v>
      </c>
      <c r="Z48" s="38">
        <f>IF($F48&gt;0,Z24,0)</f>
        <v>0</v>
      </c>
      <c r="AA48" s="27"/>
    </row>
    <row r="49" spans="2:27" ht="9.75" hidden="1" customHeight="1" x14ac:dyDescent="0.2">
      <c r="B49" s="27"/>
      <c r="C49" s="27"/>
      <c r="D49" s="27"/>
      <c r="E49" s="31" t="str">
        <f t="shared" si="6"/>
        <v>P15</v>
      </c>
      <c r="F49" s="32">
        <f t="shared" si="7"/>
        <v>1</v>
      </c>
      <c r="G49" s="38">
        <f t="shared" ref="G49:Z54" si="9">IF($F49&gt;0,G25,0)</f>
        <v>0</v>
      </c>
      <c r="H49" s="38">
        <f t="shared" si="9"/>
        <v>0</v>
      </c>
      <c r="I49" s="38">
        <f t="shared" si="9"/>
        <v>0</v>
      </c>
      <c r="J49" s="38">
        <f t="shared" si="9"/>
        <v>0</v>
      </c>
      <c r="K49" s="38">
        <f t="shared" si="9"/>
        <v>0</v>
      </c>
      <c r="L49" s="38">
        <f t="shared" si="9"/>
        <v>0</v>
      </c>
      <c r="M49" s="38">
        <f t="shared" si="9"/>
        <v>0</v>
      </c>
      <c r="N49" s="38">
        <f t="shared" si="9"/>
        <v>1</v>
      </c>
      <c r="O49" s="38">
        <f t="shared" si="9"/>
        <v>0</v>
      </c>
      <c r="P49" s="38">
        <f t="shared" si="9"/>
        <v>0</v>
      </c>
      <c r="Q49" s="38">
        <f t="shared" si="9"/>
        <v>1</v>
      </c>
      <c r="R49" s="38">
        <f t="shared" si="9"/>
        <v>1</v>
      </c>
      <c r="S49" s="38">
        <f t="shared" si="9"/>
        <v>0</v>
      </c>
      <c r="T49" s="38">
        <f t="shared" si="9"/>
        <v>0</v>
      </c>
      <c r="U49" s="38">
        <f t="shared" si="9"/>
        <v>0</v>
      </c>
      <c r="V49" s="38">
        <f t="shared" si="9"/>
        <v>0</v>
      </c>
      <c r="W49" s="38">
        <f t="shared" si="9"/>
        <v>0</v>
      </c>
      <c r="X49" s="38">
        <f t="shared" si="9"/>
        <v>0</v>
      </c>
      <c r="Y49" s="38">
        <f t="shared" si="9"/>
        <v>0</v>
      </c>
      <c r="Z49" s="38">
        <f t="shared" si="9"/>
        <v>0</v>
      </c>
      <c r="AA49" s="27"/>
    </row>
    <row r="50" spans="2:27" ht="9.75" hidden="1" customHeight="1" x14ac:dyDescent="0.2">
      <c r="B50" s="27"/>
      <c r="C50" s="27"/>
      <c r="D50" s="27"/>
      <c r="E50" s="31" t="str">
        <f t="shared" si="6"/>
        <v>P16</v>
      </c>
      <c r="F50" s="32">
        <f t="shared" si="7"/>
        <v>0</v>
      </c>
      <c r="G50" s="38">
        <f t="shared" si="9"/>
        <v>0</v>
      </c>
      <c r="H50" s="38">
        <f t="shared" si="9"/>
        <v>0</v>
      </c>
      <c r="I50" s="38">
        <f t="shared" si="9"/>
        <v>0</v>
      </c>
      <c r="J50" s="38">
        <f t="shared" si="9"/>
        <v>0</v>
      </c>
      <c r="K50" s="38">
        <f t="shared" si="9"/>
        <v>0</v>
      </c>
      <c r="L50" s="38">
        <f t="shared" si="9"/>
        <v>0</v>
      </c>
      <c r="M50" s="38">
        <f t="shared" si="9"/>
        <v>0</v>
      </c>
      <c r="N50" s="38">
        <f t="shared" si="9"/>
        <v>0</v>
      </c>
      <c r="O50" s="38">
        <f t="shared" si="9"/>
        <v>0</v>
      </c>
      <c r="P50" s="38">
        <f t="shared" si="9"/>
        <v>0</v>
      </c>
      <c r="Q50" s="38">
        <f t="shared" si="9"/>
        <v>0</v>
      </c>
      <c r="R50" s="38">
        <f t="shared" si="9"/>
        <v>0</v>
      </c>
      <c r="S50" s="38">
        <f t="shared" si="9"/>
        <v>0</v>
      </c>
      <c r="T50" s="38">
        <f t="shared" si="9"/>
        <v>0</v>
      </c>
      <c r="U50" s="38">
        <f t="shared" si="9"/>
        <v>0</v>
      </c>
      <c r="V50" s="38">
        <f t="shared" si="9"/>
        <v>0</v>
      </c>
      <c r="W50" s="38">
        <f t="shared" si="9"/>
        <v>0</v>
      </c>
      <c r="X50" s="38">
        <f t="shared" si="9"/>
        <v>0</v>
      </c>
      <c r="Y50" s="38">
        <f t="shared" si="9"/>
        <v>0</v>
      </c>
      <c r="Z50" s="38">
        <f t="shared" si="9"/>
        <v>0</v>
      </c>
      <c r="AA50" s="27"/>
    </row>
    <row r="51" spans="2:27" ht="9.75" hidden="1" customHeight="1" x14ac:dyDescent="0.2">
      <c r="B51" s="27"/>
      <c r="C51" s="27"/>
      <c r="D51" s="27"/>
      <c r="E51" s="31" t="str">
        <f t="shared" si="6"/>
        <v>P17</v>
      </c>
      <c r="F51" s="32">
        <f t="shared" si="7"/>
        <v>0</v>
      </c>
      <c r="G51" s="38">
        <f t="shared" si="9"/>
        <v>0</v>
      </c>
      <c r="H51" s="38">
        <f t="shared" si="9"/>
        <v>0</v>
      </c>
      <c r="I51" s="38">
        <f t="shared" si="9"/>
        <v>0</v>
      </c>
      <c r="J51" s="38">
        <f t="shared" si="9"/>
        <v>0</v>
      </c>
      <c r="K51" s="38">
        <f t="shared" si="9"/>
        <v>0</v>
      </c>
      <c r="L51" s="38">
        <f t="shared" si="9"/>
        <v>0</v>
      </c>
      <c r="M51" s="38">
        <f t="shared" si="9"/>
        <v>0</v>
      </c>
      <c r="N51" s="38">
        <f t="shared" si="9"/>
        <v>0</v>
      </c>
      <c r="O51" s="38">
        <f t="shared" si="9"/>
        <v>0</v>
      </c>
      <c r="P51" s="38">
        <f t="shared" si="9"/>
        <v>0</v>
      </c>
      <c r="Q51" s="38">
        <f t="shared" si="9"/>
        <v>0</v>
      </c>
      <c r="R51" s="38">
        <f t="shared" si="9"/>
        <v>0</v>
      </c>
      <c r="S51" s="38">
        <f t="shared" si="9"/>
        <v>0</v>
      </c>
      <c r="T51" s="38">
        <f t="shared" si="9"/>
        <v>0</v>
      </c>
      <c r="U51" s="38">
        <f t="shared" si="9"/>
        <v>0</v>
      </c>
      <c r="V51" s="38">
        <f t="shared" si="9"/>
        <v>0</v>
      </c>
      <c r="W51" s="38">
        <f t="shared" si="9"/>
        <v>0</v>
      </c>
      <c r="X51" s="38">
        <f t="shared" si="9"/>
        <v>0</v>
      </c>
      <c r="Y51" s="38">
        <f t="shared" si="9"/>
        <v>0</v>
      </c>
      <c r="Z51" s="38">
        <f t="shared" si="9"/>
        <v>0</v>
      </c>
      <c r="AA51" s="27"/>
    </row>
    <row r="52" spans="2:27" ht="9.75" hidden="1" customHeight="1" x14ac:dyDescent="0.2">
      <c r="B52" s="27"/>
      <c r="C52" s="27"/>
      <c r="D52" s="27"/>
      <c r="E52" s="31" t="str">
        <f t="shared" si="6"/>
        <v>P18</v>
      </c>
      <c r="F52" s="32">
        <f t="shared" si="7"/>
        <v>0</v>
      </c>
      <c r="G52" s="38">
        <f t="shared" si="9"/>
        <v>0</v>
      </c>
      <c r="H52" s="38">
        <f t="shared" si="9"/>
        <v>0</v>
      </c>
      <c r="I52" s="38">
        <f t="shared" si="9"/>
        <v>0</v>
      </c>
      <c r="J52" s="38">
        <f t="shared" si="9"/>
        <v>0</v>
      </c>
      <c r="K52" s="38">
        <f t="shared" si="9"/>
        <v>0</v>
      </c>
      <c r="L52" s="38">
        <f t="shared" si="9"/>
        <v>0</v>
      </c>
      <c r="M52" s="38">
        <f t="shared" si="9"/>
        <v>0</v>
      </c>
      <c r="N52" s="38">
        <f t="shared" si="9"/>
        <v>0</v>
      </c>
      <c r="O52" s="38">
        <f t="shared" si="9"/>
        <v>0</v>
      </c>
      <c r="P52" s="38">
        <f t="shared" si="9"/>
        <v>0</v>
      </c>
      <c r="Q52" s="38">
        <f t="shared" si="9"/>
        <v>0</v>
      </c>
      <c r="R52" s="38">
        <f t="shared" si="9"/>
        <v>0</v>
      </c>
      <c r="S52" s="38">
        <f t="shared" si="9"/>
        <v>0</v>
      </c>
      <c r="T52" s="38">
        <f t="shared" si="9"/>
        <v>0</v>
      </c>
      <c r="U52" s="38">
        <f t="shared" si="9"/>
        <v>0</v>
      </c>
      <c r="V52" s="38">
        <f t="shared" si="9"/>
        <v>0</v>
      </c>
      <c r="W52" s="38">
        <f t="shared" si="9"/>
        <v>0</v>
      </c>
      <c r="X52" s="38">
        <f t="shared" si="9"/>
        <v>0</v>
      </c>
      <c r="Y52" s="38">
        <f t="shared" si="9"/>
        <v>0</v>
      </c>
      <c r="Z52" s="38">
        <f t="shared" si="9"/>
        <v>0</v>
      </c>
      <c r="AA52" s="27"/>
    </row>
    <row r="53" spans="2:27" ht="9.75" hidden="1" customHeight="1" x14ac:dyDescent="0.2">
      <c r="B53" s="27"/>
      <c r="C53" s="27"/>
      <c r="D53" s="27"/>
      <c r="E53" s="31" t="str">
        <f t="shared" si="6"/>
        <v>P19</v>
      </c>
      <c r="F53" s="32">
        <f t="shared" si="7"/>
        <v>0</v>
      </c>
      <c r="G53" s="38">
        <f t="shared" si="9"/>
        <v>0</v>
      </c>
      <c r="H53" s="38">
        <f t="shared" si="9"/>
        <v>0</v>
      </c>
      <c r="I53" s="38">
        <f t="shared" si="9"/>
        <v>0</v>
      </c>
      <c r="J53" s="38">
        <f t="shared" si="9"/>
        <v>0</v>
      </c>
      <c r="K53" s="38">
        <f t="shared" si="9"/>
        <v>0</v>
      </c>
      <c r="L53" s="38">
        <f t="shared" si="9"/>
        <v>0</v>
      </c>
      <c r="M53" s="38">
        <f t="shared" si="9"/>
        <v>0</v>
      </c>
      <c r="N53" s="38">
        <f t="shared" si="9"/>
        <v>0</v>
      </c>
      <c r="O53" s="38">
        <f t="shared" si="9"/>
        <v>0</v>
      </c>
      <c r="P53" s="38">
        <f t="shared" si="9"/>
        <v>0</v>
      </c>
      <c r="Q53" s="38">
        <f t="shared" si="9"/>
        <v>0</v>
      </c>
      <c r="R53" s="38">
        <f t="shared" si="9"/>
        <v>0</v>
      </c>
      <c r="S53" s="38">
        <f t="shared" si="9"/>
        <v>0</v>
      </c>
      <c r="T53" s="38">
        <f t="shared" si="9"/>
        <v>0</v>
      </c>
      <c r="U53" s="38">
        <f t="shared" si="9"/>
        <v>0</v>
      </c>
      <c r="V53" s="38">
        <f t="shared" si="9"/>
        <v>0</v>
      </c>
      <c r="W53" s="38">
        <f t="shared" si="9"/>
        <v>0</v>
      </c>
      <c r="X53" s="38">
        <f t="shared" si="9"/>
        <v>0</v>
      </c>
      <c r="Y53" s="38">
        <f t="shared" si="9"/>
        <v>0</v>
      </c>
      <c r="Z53" s="38">
        <f t="shared" si="9"/>
        <v>0</v>
      </c>
      <c r="AA53" s="27"/>
    </row>
    <row r="54" spans="2:27" ht="9.75" hidden="1" customHeight="1" x14ac:dyDescent="0.2">
      <c r="B54" s="27"/>
      <c r="C54" s="27"/>
      <c r="D54" s="27"/>
      <c r="E54" s="31" t="str">
        <f t="shared" si="6"/>
        <v>P20</v>
      </c>
      <c r="F54" s="32">
        <f t="shared" si="7"/>
        <v>0</v>
      </c>
      <c r="G54" s="38">
        <f t="shared" si="9"/>
        <v>0</v>
      </c>
      <c r="H54" s="38">
        <f t="shared" si="9"/>
        <v>0</v>
      </c>
      <c r="I54" s="38">
        <f t="shared" si="9"/>
        <v>0</v>
      </c>
      <c r="J54" s="38">
        <f t="shared" si="9"/>
        <v>0</v>
      </c>
      <c r="K54" s="38">
        <f t="shared" si="9"/>
        <v>0</v>
      </c>
      <c r="L54" s="38">
        <f t="shared" si="9"/>
        <v>0</v>
      </c>
      <c r="M54" s="38">
        <f t="shared" si="9"/>
        <v>0</v>
      </c>
      <c r="N54" s="38">
        <f t="shared" si="9"/>
        <v>0</v>
      </c>
      <c r="O54" s="38">
        <f t="shared" si="9"/>
        <v>0</v>
      </c>
      <c r="P54" s="38">
        <f t="shared" si="9"/>
        <v>0</v>
      </c>
      <c r="Q54" s="38">
        <f t="shared" si="9"/>
        <v>0</v>
      </c>
      <c r="R54" s="38">
        <f t="shared" si="9"/>
        <v>0</v>
      </c>
      <c r="S54" s="38">
        <f t="shared" si="9"/>
        <v>0</v>
      </c>
      <c r="T54" s="38">
        <f t="shared" si="9"/>
        <v>0</v>
      </c>
      <c r="U54" s="38">
        <f t="shared" si="9"/>
        <v>0</v>
      </c>
      <c r="V54" s="38">
        <f t="shared" si="9"/>
        <v>0</v>
      </c>
      <c r="W54" s="38">
        <f t="shared" si="9"/>
        <v>0</v>
      </c>
      <c r="X54" s="38">
        <f t="shared" si="9"/>
        <v>0</v>
      </c>
      <c r="Y54" s="38">
        <f t="shared" si="9"/>
        <v>0</v>
      </c>
      <c r="Z54" s="38">
        <f t="shared" si="9"/>
        <v>0</v>
      </c>
      <c r="AA54" s="27"/>
    </row>
    <row r="55" spans="2:27" ht="9.75" hidden="1" customHeight="1" x14ac:dyDescent="0.2">
      <c r="B55" s="27"/>
      <c r="C55" s="27"/>
      <c r="D55" s="27"/>
      <c r="E55" s="31"/>
      <c r="F55" s="34" t="s">
        <v>36</v>
      </c>
      <c r="G55" s="40">
        <f>SUM(G35:G54)</f>
        <v>0</v>
      </c>
      <c r="H55" s="41">
        <f t="shared" ref="H55:Z55" si="10">SUM(H35:H54)</f>
        <v>0</v>
      </c>
      <c r="I55" s="41">
        <f t="shared" si="10"/>
        <v>0</v>
      </c>
      <c r="J55" s="41">
        <f t="shared" si="10"/>
        <v>0</v>
      </c>
      <c r="K55" s="41">
        <f t="shared" si="10"/>
        <v>0</v>
      </c>
      <c r="L55" s="41">
        <f t="shared" si="10"/>
        <v>0</v>
      </c>
      <c r="M55" s="41">
        <f t="shared" si="10"/>
        <v>0</v>
      </c>
      <c r="N55" s="41">
        <f t="shared" si="10"/>
        <v>3</v>
      </c>
      <c r="O55" s="41">
        <f t="shared" si="10"/>
        <v>0</v>
      </c>
      <c r="P55" s="41">
        <f t="shared" si="10"/>
        <v>0</v>
      </c>
      <c r="Q55" s="41">
        <f t="shared" si="10"/>
        <v>2</v>
      </c>
      <c r="R55" s="41">
        <f t="shared" si="10"/>
        <v>3</v>
      </c>
      <c r="S55" s="41">
        <f t="shared" si="10"/>
        <v>0</v>
      </c>
      <c r="T55" s="41">
        <f t="shared" si="10"/>
        <v>0</v>
      </c>
      <c r="U55" s="41">
        <f t="shared" si="10"/>
        <v>0</v>
      </c>
      <c r="V55" s="41">
        <f t="shared" si="10"/>
        <v>0</v>
      </c>
      <c r="W55" s="41">
        <f t="shared" si="10"/>
        <v>0</v>
      </c>
      <c r="X55" s="41">
        <f t="shared" si="10"/>
        <v>0</v>
      </c>
      <c r="Y55" s="41">
        <f t="shared" si="10"/>
        <v>0</v>
      </c>
      <c r="Z55" s="42">
        <f t="shared" si="10"/>
        <v>0</v>
      </c>
      <c r="AA55" s="27"/>
    </row>
    <row r="56" spans="2:27" ht="24.75" hidden="1" customHeight="1" x14ac:dyDescent="0.2">
      <c r="B56" s="27"/>
      <c r="C56" s="27"/>
      <c r="D56" s="27"/>
      <c r="E56" s="31"/>
      <c r="F56" s="43" t="s">
        <v>39</v>
      </c>
      <c r="G56" s="44">
        <f>IF(SUM(G60:G79)&gt;0,1,0)</f>
        <v>0</v>
      </c>
      <c r="H56" s="44">
        <f>IF(SUM(H60:H79)&gt;0,MAX($G56:G56)+1,0)</f>
        <v>0</v>
      </c>
      <c r="I56" s="44">
        <f>IF(SUM(I60:I79)&gt;0,MAX($G56:H56)+1,0)</f>
        <v>0</v>
      </c>
      <c r="J56" s="44">
        <f>IF(SUM(J60:J79)&gt;0,MAX($G56:I56)+1,0)</f>
        <v>0</v>
      </c>
      <c r="K56" s="44">
        <f>IF(SUM(K60:K79)&gt;0,MAX($G56:J56)+1,0)</f>
        <v>0</v>
      </c>
      <c r="L56" s="44">
        <f>IF(SUM(L60:L79)&gt;0,MAX($G56:K56)+1,0)</f>
        <v>0</v>
      </c>
      <c r="M56" s="44">
        <f>IF(SUM(M60:M79)&gt;0,MAX($G56:L56)+1,0)</f>
        <v>0</v>
      </c>
      <c r="N56" s="44">
        <f>IF(SUM(N60:N79)&gt;0,MAX($G56:M56)+1,0)</f>
        <v>1</v>
      </c>
      <c r="O56" s="44">
        <f>IF(SUM(O60:O79)&gt;0,MAX($G56:N56)+1,0)</f>
        <v>0</v>
      </c>
      <c r="P56" s="44">
        <f>IF(SUM(P60:P79)&gt;0,MAX($G56:O56)+1,0)</f>
        <v>0</v>
      </c>
      <c r="Q56" s="44">
        <f>IF(SUM(Q60:Q79)&gt;0,MAX($G56:P56)+1,0)</f>
        <v>2</v>
      </c>
      <c r="R56" s="44">
        <f>IF(SUM(R60:R79)&gt;0,MAX($G56:Q56)+1,0)</f>
        <v>3</v>
      </c>
      <c r="S56" s="44">
        <f>IF(SUM(S60:S79)&gt;0,MAX($G56:R56)+1,0)</f>
        <v>0</v>
      </c>
      <c r="T56" s="44">
        <f>IF(SUM(T60:T79)&gt;0,MAX($G56:S56)+1,0)</f>
        <v>0</v>
      </c>
      <c r="U56" s="44">
        <f>IF(SUM(U60:U79)&gt;0,MAX($G56:T56)+1,0)</f>
        <v>0</v>
      </c>
      <c r="V56" s="44">
        <f>IF(SUM(V60:V79)&gt;0,MAX($G56:U56)+1,0)</f>
        <v>0</v>
      </c>
      <c r="W56" s="44">
        <f>IF(SUM(W60:W79)&gt;0,MAX($G56:V56)+1,0)</f>
        <v>0</v>
      </c>
      <c r="X56" s="44">
        <f>IF(SUM(X60:X79)&gt;0,MAX($G56:W56)+1,0)</f>
        <v>0</v>
      </c>
      <c r="Y56" s="44">
        <f>IF(SUM(Y60:Y79)&gt;0,MAX($G56:X56)+1,0)</f>
        <v>0</v>
      </c>
      <c r="Z56" s="44">
        <f>IF(SUM(Z60:Z79)&gt;0,MAX($G56:Y56)+1,0)</f>
        <v>0</v>
      </c>
      <c r="AA56" s="27"/>
    </row>
    <row r="57" spans="2:27" ht="15" customHeight="1" x14ac:dyDescent="0.2"/>
    <row r="58" spans="2:27" ht="24.75" customHeight="1" x14ac:dyDescent="0.2">
      <c r="D58" s="121" t="s">
        <v>35</v>
      </c>
    </row>
    <row r="59" spans="2:27" ht="24.75" customHeight="1" x14ac:dyDescent="0.2">
      <c r="D59" s="115"/>
      <c r="E59" s="116"/>
      <c r="F59" s="117" t="s">
        <v>20</v>
      </c>
      <c r="G59" s="116">
        <f>G6</f>
        <v>1</v>
      </c>
      <c r="H59" s="116">
        <f t="shared" ref="H59:Z59" si="11">H6</f>
        <v>2</v>
      </c>
      <c r="I59" s="116">
        <f t="shared" si="11"/>
        <v>3</v>
      </c>
      <c r="J59" s="116">
        <f t="shared" si="11"/>
        <v>4</v>
      </c>
      <c r="K59" s="116">
        <f t="shared" si="11"/>
        <v>5</v>
      </c>
      <c r="L59" s="116">
        <f t="shared" si="11"/>
        <v>6</v>
      </c>
      <c r="M59" s="116">
        <f t="shared" si="11"/>
        <v>7</v>
      </c>
      <c r="N59" s="116">
        <f t="shared" si="11"/>
        <v>8</v>
      </c>
      <c r="O59" s="116">
        <f t="shared" si="11"/>
        <v>9</v>
      </c>
      <c r="P59" s="116">
        <f t="shared" si="11"/>
        <v>10</v>
      </c>
      <c r="Q59" s="116">
        <f t="shared" si="11"/>
        <v>11</v>
      </c>
      <c r="R59" s="116">
        <f t="shared" si="11"/>
        <v>12</v>
      </c>
      <c r="S59" s="116">
        <f t="shared" si="11"/>
        <v>13</v>
      </c>
      <c r="T59" s="116">
        <f t="shared" si="11"/>
        <v>14</v>
      </c>
      <c r="U59" s="116">
        <f t="shared" si="11"/>
        <v>15</v>
      </c>
      <c r="V59" s="116">
        <f t="shared" si="11"/>
        <v>16</v>
      </c>
      <c r="W59" s="116">
        <f t="shared" si="11"/>
        <v>17</v>
      </c>
      <c r="X59" s="116">
        <f t="shared" si="11"/>
        <v>18</v>
      </c>
      <c r="Y59" s="116">
        <f t="shared" si="11"/>
        <v>19</v>
      </c>
      <c r="Z59" s="116">
        <f t="shared" si="11"/>
        <v>20</v>
      </c>
    </row>
    <row r="60" spans="2:27" ht="15.75" customHeight="1" x14ac:dyDescent="0.2">
      <c r="D60" s="118"/>
      <c r="E60" s="119" t="s">
        <v>34</v>
      </c>
      <c r="F60" s="129" t="str">
        <f t="shared" ref="F60:F79" si="12">E11</f>
        <v>P1</v>
      </c>
      <c r="G60" s="130">
        <f>IF(AND(G$55&gt;=$Z$4,G$8="C"),Datos!D10,0)</f>
        <v>0</v>
      </c>
      <c r="H60" s="130">
        <f>IF(AND(H$55&gt;=$Z$4,H$8="C"),Datos!E10,0)</f>
        <v>0</v>
      </c>
      <c r="I60" s="130">
        <f>IF(AND(I$55&gt;=$Z$4,I$8="C"),Datos!F10,0)</f>
        <v>0</v>
      </c>
      <c r="J60" s="130">
        <f>IF(AND(J$55&gt;=$Z$4,J$8="C"),Datos!G10,0)</f>
        <v>0</v>
      </c>
      <c r="K60" s="130">
        <f>IF(AND(K$55&gt;=$Z$4,K$8="C"),Datos!H10,0)</f>
        <v>0</v>
      </c>
      <c r="L60" s="130">
        <f>IF(AND(L$55&gt;=$Z$4,L$8="C"),Datos!I10,0)</f>
        <v>0</v>
      </c>
      <c r="M60" s="130">
        <f>IF(AND(M$55&gt;=$Z$4,M$8="C"),Datos!J10,0)</f>
        <v>0</v>
      </c>
      <c r="N60" s="130">
        <f>IF(AND(N$55&gt;=$Z$4,N$8="C"),Datos!K10,0)</f>
        <v>1</v>
      </c>
      <c r="O60" s="130">
        <f>IF(AND(O$55&gt;=$Z$4,O$8="C"),Datos!L10,0)</f>
        <v>0</v>
      </c>
      <c r="P60" s="130">
        <f>IF(AND(P$55&gt;=$Z$4,P$8="C"),Datos!M10,0)</f>
        <v>0</v>
      </c>
      <c r="Q60" s="130">
        <f>IF(AND(Q$55&gt;=$Z$4,Q$8="C"),Datos!N10,0)</f>
        <v>1</v>
      </c>
      <c r="R60" s="130">
        <f>IF(AND(R$55&gt;=$Z$4,R$8="C"),Datos!O10,0)</f>
        <v>1</v>
      </c>
      <c r="S60" s="130">
        <f>IF(AND(S$55&gt;=$Z$4,S$8="C"),Datos!P10,0)</f>
        <v>0</v>
      </c>
      <c r="T60" s="130">
        <f>IF(AND(T$55&gt;=$Z$4,T$8="C"),Datos!Q10,0)</f>
        <v>0</v>
      </c>
      <c r="U60" s="130">
        <f>IF(AND(U$55&gt;=$Z$4,U$8="C"),Datos!R10,0)</f>
        <v>0</v>
      </c>
      <c r="V60" s="130">
        <f>IF(AND(V$55&gt;=$Z$4,V$8="C"),Datos!S10,0)</f>
        <v>0</v>
      </c>
      <c r="W60" s="130">
        <f>IF(AND(W$55&gt;=$Z$4,W$8="C"),Datos!T10,0)</f>
        <v>0</v>
      </c>
      <c r="X60" s="130">
        <f>IF(AND(X$55&gt;=$Z$4,X$8="C"),Datos!U10,0)</f>
        <v>0</v>
      </c>
      <c r="Y60" s="130">
        <f>IF(AND(Y$55&gt;=$Z$4,Y$8="C"),Datos!V10,0)</f>
        <v>0</v>
      </c>
      <c r="Z60" s="130">
        <f>IF(AND(Z$55&gt;=$Z$4,Z$8="C"),Datos!W10,0)</f>
        <v>0</v>
      </c>
    </row>
    <row r="61" spans="2:27" ht="15.75" customHeight="1" x14ac:dyDescent="0.2">
      <c r="D61" s="118"/>
      <c r="E61" s="118"/>
      <c r="F61" s="120" t="str">
        <f t="shared" si="12"/>
        <v>P2</v>
      </c>
      <c r="G61" s="114">
        <f>IF(AND(G$55&gt;=$Z$4,G$8="C"),Datos!D11,0)</f>
        <v>0</v>
      </c>
      <c r="H61" s="114">
        <f>IF(AND(H$55&gt;=$Z$4,H$8="C"),Datos!E11,0)</f>
        <v>0</v>
      </c>
      <c r="I61" s="114">
        <f>IF(AND(I$55&gt;=$Z$4,I$8="C"),Datos!F11,0)</f>
        <v>0</v>
      </c>
      <c r="J61" s="114">
        <f>IF(AND(J$55&gt;=$Z$4,J$8="C"),Datos!G11,0)</f>
        <v>0</v>
      </c>
      <c r="K61" s="114">
        <f>IF(AND(K$55&gt;=$Z$4,K$8="C"),Datos!H11,0)</f>
        <v>0</v>
      </c>
      <c r="L61" s="114">
        <f>IF(AND(L$55&gt;=$Z$4,L$8="C"),Datos!I11,0)</f>
        <v>0</v>
      </c>
      <c r="M61" s="114">
        <f>IF(AND(M$55&gt;=$Z$4,M$8="C"),Datos!J11,0)</f>
        <v>0</v>
      </c>
      <c r="N61" s="114">
        <f>IF(AND(N$55&gt;=$Z$4,N$8="C"),Datos!K11,0)</f>
        <v>0</v>
      </c>
      <c r="O61" s="114">
        <f>IF(AND(O$55&gt;=$Z$4,O$8="C"),Datos!L11,0)</f>
        <v>0</v>
      </c>
      <c r="P61" s="114">
        <f>IF(AND(P$55&gt;=$Z$4,P$8="C"),Datos!M11,0)</f>
        <v>0</v>
      </c>
      <c r="Q61" s="114">
        <f>IF(AND(Q$55&gt;=$Z$4,Q$8="C"),Datos!N11,0)</f>
        <v>0</v>
      </c>
      <c r="R61" s="114">
        <f>IF(AND(R$55&gt;=$Z$4,R$8="C"),Datos!O11,0)</f>
        <v>0</v>
      </c>
      <c r="S61" s="114">
        <f>IF(AND(S$55&gt;=$Z$4,S$8="C"),Datos!P11,0)</f>
        <v>0</v>
      </c>
      <c r="T61" s="114">
        <f>IF(AND(T$55&gt;=$Z$4,T$8="C"),Datos!Q11,0)</f>
        <v>0</v>
      </c>
      <c r="U61" s="114">
        <f>IF(AND(U$55&gt;=$Z$4,U$8="C"),Datos!R11,0)</f>
        <v>0</v>
      </c>
      <c r="V61" s="114">
        <f>IF(AND(V$55&gt;=$Z$4,V$8="C"),Datos!S11,0)</f>
        <v>0</v>
      </c>
      <c r="W61" s="114">
        <f>IF(AND(W$55&gt;=$Z$4,W$8="C"),Datos!T11,0)</f>
        <v>0</v>
      </c>
      <c r="X61" s="114">
        <f>IF(AND(X$55&gt;=$Z$4,X$8="C"),Datos!U11,0)</f>
        <v>0</v>
      </c>
      <c r="Y61" s="114">
        <f>IF(AND(Y$55&gt;=$Z$4,Y$8="C"),Datos!V11,0)</f>
        <v>0</v>
      </c>
      <c r="Z61" s="114">
        <f>IF(AND(Z$55&gt;=$Z$4,Z$8="C"),Datos!W11,0)</f>
        <v>0</v>
      </c>
    </row>
    <row r="62" spans="2:27" ht="15.75" customHeight="1" x14ac:dyDescent="0.2">
      <c r="D62" s="118"/>
      <c r="E62" s="118"/>
      <c r="F62" s="129" t="str">
        <f t="shared" si="12"/>
        <v>P3</v>
      </c>
      <c r="G62" s="130">
        <f>IF(AND(G$55&gt;=$Z$4,G$8="C"),Datos!D12,0)</f>
        <v>0</v>
      </c>
      <c r="H62" s="130">
        <f>IF(AND(H$55&gt;=$Z$4,H$8="C"),Datos!E12,0)</f>
        <v>0</v>
      </c>
      <c r="I62" s="130">
        <f>IF(AND(I$55&gt;=$Z$4,I$8="C"),Datos!F12,0)</f>
        <v>0</v>
      </c>
      <c r="J62" s="130">
        <f>IF(AND(J$55&gt;=$Z$4,J$8="C"),Datos!G12,0)</f>
        <v>0</v>
      </c>
      <c r="K62" s="130">
        <f>IF(AND(K$55&gt;=$Z$4,K$8="C"),Datos!H12,0)</f>
        <v>0</v>
      </c>
      <c r="L62" s="130">
        <f>IF(AND(L$55&gt;=$Z$4,L$8="C"),Datos!I12,0)</f>
        <v>0</v>
      </c>
      <c r="M62" s="130">
        <f>IF(AND(M$55&gt;=$Z$4,M$8="C"),Datos!J12,0)</f>
        <v>0</v>
      </c>
      <c r="N62" s="130">
        <f>IF(AND(N$55&gt;=$Z$4,N$8="C"),Datos!K12,0)</f>
        <v>0</v>
      </c>
      <c r="O62" s="130">
        <f>IF(AND(O$55&gt;=$Z$4,O$8="C"),Datos!L12,0)</f>
        <v>0</v>
      </c>
      <c r="P62" s="130">
        <f>IF(AND(P$55&gt;=$Z$4,P$8="C"),Datos!M12,0)</f>
        <v>0</v>
      </c>
      <c r="Q62" s="130">
        <f>IF(AND(Q$55&gt;=$Z$4,Q$8="C"),Datos!N12,0)</f>
        <v>0</v>
      </c>
      <c r="R62" s="130">
        <f>IF(AND(R$55&gt;=$Z$4,R$8="C"),Datos!O12,0)</f>
        <v>0</v>
      </c>
      <c r="S62" s="130">
        <f>IF(AND(S$55&gt;=$Z$4,S$8="C"),Datos!P12,0)</f>
        <v>0</v>
      </c>
      <c r="T62" s="130">
        <f>IF(AND(T$55&gt;=$Z$4,T$8="C"),Datos!Q12,0)</f>
        <v>0</v>
      </c>
      <c r="U62" s="130">
        <f>IF(AND(U$55&gt;=$Z$4,U$8="C"),Datos!R12,0)</f>
        <v>0</v>
      </c>
      <c r="V62" s="130">
        <f>IF(AND(V$55&gt;=$Z$4,V$8="C"),Datos!S12,0)</f>
        <v>0</v>
      </c>
      <c r="W62" s="130">
        <f>IF(AND(W$55&gt;=$Z$4,W$8="C"),Datos!T12,0)</f>
        <v>0</v>
      </c>
      <c r="X62" s="130">
        <f>IF(AND(X$55&gt;=$Z$4,X$8="C"),Datos!U12,0)</f>
        <v>0</v>
      </c>
      <c r="Y62" s="130">
        <f>IF(AND(Y$55&gt;=$Z$4,Y$8="C"),Datos!V12,0)</f>
        <v>0</v>
      </c>
      <c r="Z62" s="130">
        <f>IF(AND(Z$55&gt;=$Z$4,Z$8="C"),Datos!W12,0)</f>
        <v>0</v>
      </c>
    </row>
    <row r="63" spans="2:27" ht="15.75" customHeight="1" x14ac:dyDescent="0.2">
      <c r="D63" s="118"/>
      <c r="E63" s="118"/>
      <c r="F63" s="120" t="str">
        <f t="shared" si="12"/>
        <v>P4</v>
      </c>
      <c r="G63" s="114">
        <f>IF(AND(G$55&gt;=$Z$4,G$8="C"),Datos!D13,0)</f>
        <v>0</v>
      </c>
      <c r="H63" s="114">
        <f>IF(AND(H$55&gt;=$Z$4,H$8="C"),Datos!E13,0)</f>
        <v>0</v>
      </c>
      <c r="I63" s="114">
        <f>IF(AND(I$55&gt;=$Z$4,I$8="C"),Datos!F13,0)</f>
        <v>0</v>
      </c>
      <c r="J63" s="114">
        <f>IF(AND(J$55&gt;=$Z$4,J$8="C"),Datos!G13,0)</f>
        <v>0</v>
      </c>
      <c r="K63" s="114">
        <f>IF(AND(K$55&gt;=$Z$4,K$8="C"),Datos!H13,0)</f>
        <v>0</v>
      </c>
      <c r="L63" s="114">
        <f>IF(AND(L$55&gt;=$Z$4,L$8="C"),Datos!I13,0)</f>
        <v>0</v>
      </c>
      <c r="M63" s="114">
        <f>IF(AND(M$55&gt;=$Z$4,M$8="C"),Datos!J13,0)</f>
        <v>0</v>
      </c>
      <c r="N63" s="114">
        <f>IF(AND(N$55&gt;=$Z$4,N$8="C"),Datos!K13,0)</f>
        <v>0</v>
      </c>
      <c r="O63" s="114">
        <f>IF(AND(O$55&gt;=$Z$4,O$8="C"),Datos!L13,0)</f>
        <v>0</v>
      </c>
      <c r="P63" s="114">
        <f>IF(AND(P$55&gt;=$Z$4,P$8="C"),Datos!M13,0)</f>
        <v>0</v>
      </c>
      <c r="Q63" s="114">
        <f>IF(AND(Q$55&gt;=$Z$4,Q$8="C"),Datos!N13,0)</f>
        <v>1</v>
      </c>
      <c r="R63" s="114">
        <f>IF(AND(R$55&gt;=$Z$4,R$8="C"),Datos!O13,0)</f>
        <v>0</v>
      </c>
      <c r="S63" s="114">
        <f>IF(AND(S$55&gt;=$Z$4,S$8="C"),Datos!P13,0)</f>
        <v>0</v>
      </c>
      <c r="T63" s="114">
        <f>IF(AND(T$55&gt;=$Z$4,T$8="C"),Datos!Q13,0)</f>
        <v>0</v>
      </c>
      <c r="U63" s="114">
        <f>IF(AND(U$55&gt;=$Z$4,U$8="C"),Datos!R13,0)</f>
        <v>0</v>
      </c>
      <c r="V63" s="114">
        <f>IF(AND(V$55&gt;=$Z$4,V$8="C"),Datos!S13,0)</f>
        <v>0</v>
      </c>
      <c r="W63" s="114">
        <f>IF(AND(W$55&gt;=$Z$4,W$8="C"),Datos!T13,0)</f>
        <v>0</v>
      </c>
      <c r="X63" s="114">
        <f>IF(AND(X$55&gt;=$Z$4,X$8="C"),Datos!U13,0)</f>
        <v>0</v>
      </c>
      <c r="Y63" s="114">
        <f>IF(AND(Y$55&gt;=$Z$4,Y$8="C"),Datos!V13,0)</f>
        <v>0</v>
      </c>
      <c r="Z63" s="114">
        <f>IF(AND(Z$55&gt;=$Z$4,Z$8="C"),Datos!W13,0)</f>
        <v>0</v>
      </c>
    </row>
    <row r="64" spans="2:27" ht="15.75" customHeight="1" x14ac:dyDescent="0.2">
      <c r="D64" s="118"/>
      <c r="E64" s="118"/>
      <c r="F64" s="129" t="str">
        <f t="shared" si="12"/>
        <v>P5</v>
      </c>
      <c r="G64" s="130">
        <f>IF(AND(G$55&gt;=$Z$4,G$8="C"),Datos!D14,0)</f>
        <v>0</v>
      </c>
      <c r="H64" s="130">
        <f>IF(AND(H$55&gt;=$Z$4,H$8="C"),Datos!E14,0)</f>
        <v>0</v>
      </c>
      <c r="I64" s="130">
        <f>IF(AND(I$55&gt;=$Z$4,I$8="C"),Datos!F14,0)</f>
        <v>0</v>
      </c>
      <c r="J64" s="130">
        <f>IF(AND(J$55&gt;=$Z$4,J$8="C"),Datos!G14,0)</f>
        <v>0</v>
      </c>
      <c r="K64" s="130">
        <f>IF(AND(K$55&gt;=$Z$4,K$8="C"),Datos!H14,0)</f>
        <v>0</v>
      </c>
      <c r="L64" s="130">
        <f>IF(AND(L$55&gt;=$Z$4,L$8="C"),Datos!I14,0)</f>
        <v>0</v>
      </c>
      <c r="M64" s="130">
        <f>IF(AND(M$55&gt;=$Z$4,M$8="C"),Datos!J14,0)</f>
        <v>0</v>
      </c>
      <c r="N64" s="130">
        <f>IF(AND(N$55&gt;=$Z$4,N$8="C"),Datos!K14,0)</f>
        <v>0</v>
      </c>
      <c r="O64" s="130">
        <f>IF(AND(O$55&gt;=$Z$4,O$8="C"),Datos!L14,0)</f>
        <v>0</v>
      </c>
      <c r="P64" s="130">
        <f>IF(AND(P$55&gt;=$Z$4,P$8="C"),Datos!M14,0)</f>
        <v>0</v>
      </c>
      <c r="Q64" s="130">
        <f>IF(AND(Q$55&gt;=$Z$4,Q$8="C"),Datos!N14,0)</f>
        <v>0</v>
      </c>
      <c r="R64" s="130">
        <f>IF(AND(R$55&gt;=$Z$4,R$8="C"),Datos!O14,0)</f>
        <v>0</v>
      </c>
      <c r="S64" s="130">
        <f>IF(AND(S$55&gt;=$Z$4,S$8="C"),Datos!P14,0)</f>
        <v>0</v>
      </c>
      <c r="T64" s="130">
        <f>IF(AND(T$55&gt;=$Z$4,T$8="C"),Datos!Q14,0)</f>
        <v>0</v>
      </c>
      <c r="U64" s="130">
        <f>IF(AND(U$55&gt;=$Z$4,U$8="C"),Datos!R14,0)</f>
        <v>0</v>
      </c>
      <c r="V64" s="130">
        <f>IF(AND(V$55&gt;=$Z$4,V$8="C"),Datos!S14,0)</f>
        <v>0</v>
      </c>
      <c r="W64" s="130">
        <f>IF(AND(W$55&gt;=$Z$4,W$8="C"),Datos!T14,0)</f>
        <v>0</v>
      </c>
      <c r="X64" s="130">
        <f>IF(AND(X$55&gt;=$Z$4,X$8="C"),Datos!U14,0)</f>
        <v>0</v>
      </c>
      <c r="Y64" s="130">
        <f>IF(AND(Y$55&gt;=$Z$4,Y$8="C"),Datos!V14,0)</f>
        <v>0</v>
      </c>
      <c r="Z64" s="130">
        <f>IF(AND(Z$55&gt;=$Z$4,Z$8="C"),Datos!W14,0)</f>
        <v>0</v>
      </c>
    </row>
    <row r="65" spans="4:26" ht="15.75" customHeight="1" x14ac:dyDescent="0.2">
      <c r="D65" s="118"/>
      <c r="E65" s="118"/>
      <c r="F65" s="120" t="str">
        <f t="shared" si="12"/>
        <v>P6</v>
      </c>
      <c r="G65" s="114">
        <f>IF(AND(G$55&gt;=$Z$4,G$8="C"),Datos!D15,0)</f>
        <v>0</v>
      </c>
      <c r="H65" s="114">
        <f>IF(AND(H$55&gt;=$Z$4,H$8="C"),Datos!E15,0)</f>
        <v>0</v>
      </c>
      <c r="I65" s="114">
        <f>IF(AND(I$55&gt;=$Z$4,I$8="C"),Datos!F15,0)</f>
        <v>0</v>
      </c>
      <c r="J65" s="114">
        <f>IF(AND(J$55&gt;=$Z$4,J$8="C"),Datos!G15,0)</f>
        <v>0</v>
      </c>
      <c r="K65" s="114">
        <f>IF(AND(K$55&gt;=$Z$4,K$8="C"),Datos!H15,0)</f>
        <v>0</v>
      </c>
      <c r="L65" s="114">
        <f>IF(AND(L$55&gt;=$Z$4,L$8="C"),Datos!I15,0)</f>
        <v>0</v>
      </c>
      <c r="M65" s="114">
        <f>IF(AND(M$55&gt;=$Z$4,M$8="C"),Datos!J15,0)</f>
        <v>0</v>
      </c>
      <c r="N65" s="114">
        <f>IF(AND(N$55&gt;=$Z$4,N$8="C"),Datos!K15,0)</f>
        <v>0</v>
      </c>
      <c r="O65" s="114">
        <f>IF(AND(O$55&gt;=$Z$4,O$8="C"),Datos!L15,0)</f>
        <v>0</v>
      </c>
      <c r="P65" s="114">
        <f>IF(AND(P$55&gt;=$Z$4,P$8="C"),Datos!M15,0)</f>
        <v>0</v>
      </c>
      <c r="Q65" s="114">
        <f>IF(AND(Q$55&gt;=$Z$4,Q$8="C"),Datos!N15,0)</f>
        <v>0</v>
      </c>
      <c r="R65" s="114">
        <f>IF(AND(R$55&gt;=$Z$4,R$8="C"),Datos!O15,0)</f>
        <v>0</v>
      </c>
      <c r="S65" s="114">
        <f>IF(AND(S$55&gt;=$Z$4,S$8="C"),Datos!P15,0)</f>
        <v>0</v>
      </c>
      <c r="T65" s="114">
        <f>IF(AND(T$55&gt;=$Z$4,T$8="C"),Datos!Q15,0)</f>
        <v>0</v>
      </c>
      <c r="U65" s="114">
        <f>IF(AND(U$55&gt;=$Z$4,U$8="C"),Datos!R15,0)</f>
        <v>0</v>
      </c>
      <c r="V65" s="114">
        <f>IF(AND(V$55&gt;=$Z$4,V$8="C"),Datos!S15,0)</f>
        <v>0</v>
      </c>
      <c r="W65" s="114">
        <f>IF(AND(W$55&gt;=$Z$4,W$8="C"),Datos!T15,0)</f>
        <v>0</v>
      </c>
      <c r="X65" s="114">
        <f>IF(AND(X$55&gt;=$Z$4,X$8="C"),Datos!U15,0)</f>
        <v>0</v>
      </c>
      <c r="Y65" s="114">
        <f>IF(AND(Y$55&gt;=$Z$4,Y$8="C"),Datos!V15,0)</f>
        <v>0</v>
      </c>
      <c r="Z65" s="114">
        <f>IF(AND(Z$55&gt;=$Z$4,Z$8="C"),Datos!W15,0)</f>
        <v>0</v>
      </c>
    </row>
    <row r="66" spans="4:26" ht="15.75" customHeight="1" x14ac:dyDescent="0.2">
      <c r="D66" s="118"/>
      <c r="E66" s="118"/>
      <c r="F66" s="129" t="str">
        <f t="shared" si="12"/>
        <v>P7</v>
      </c>
      <c r="G66" s="130">
        <f>IF(AND(G$55&gt;=$Z$4,G$8="C"),Datos!D16,0)</f>
        <v>0</v>
      </c>
      <c r="H66" s="130">
        <f>IF(AND(H$55&gt;=$Z$4,H$8="C"),Datos!E16,0)</f>
        <v>0</v>
      </c>
      <c r="I66" s="130">
        <f>IF(AND(I$55&gt;=$Z$4,I$8="C"),Datos!F16,0)</f>
        <v>0</v>
      </c>
      <c r="J66" s="130">
        <f>IF(AND(J$55&gt;=$Z$4,J$8="C"),Datos!G16,0)</f>
        <v>0</v>
      </c>
      <c r="K66" s="130">
        <f>IF(AND(K$55&gt;=$Z$4,K$8="C"),Datos!H16,0)</f>
        <v>0</v>
      </c>
      <c r="L66" s="130">
        <f>IF(AND(L$55&gt;=$Z$4,L$8="C"),Datos!I16,0)</f>
        <v>0</v>
      </c>
      <c r="M66" s="130">
        <f>IF(AND(M$55&gt;=$Z$4,M$8="C"),Datos!J16,0)</f>
        <v>0</v>
      </c>
      <c r="N66" s="130">
        <f>IF(AND(N$55&gt;=$Z$4,N$8="C"),Datos!K16,0)</f>
        <v>0</v>
      </c>
      <c r="O66" s="130">
        <f>IF(AND(O$55&gt;=$Z$4,O$8="C"),Datos!L16,0)</f>
        <v>0</v>
      </c>
      <c r="P66" s="130">
        <f>IF(AND(P$55&gt;=$Z$4,P$8="C"),Datos!M16,0)</f>
        <v>0</v>
      </c>
      <c r="Q66" s="130">
        <f>IF(AND(Q$55&gt;=$Z$4,Q$8="C"),Datos!N16,0)</f>
        <v>0</v>
      </c>
      <c r="R66" s="130">
        <f>IF(AND(R$55&gt;=$Z$4,R$8="C"),Datos!O16,0)</f>
        <v>0</v>
      </c>
      <c r="S66" s="130">
        <f>IF(AND(S$55&gt;=$Z$4,S$8="C"),Datos!P16,0)</f>
        <v>0</v>
      </c>
      <c r="T66" s="130">
        <f>IF(AND(T$55&gt;=$Z$4,T$8="C"),Datos!Q16,0)</f>
        <v>0</v>
      </c>
      <c r="U66" s="130">
        <f>IF(AND(U$55&gt;=$Z$4,U$8="C"),Datos!R16,0)</f>
        <v>0</v>
      </c>
      <c r="V66" s="130">
        <f>IF(AND(V$55&gt;=$Z$4,V$8="C"),Datos!S16,0)</f>
        <v>0</v>
      </c>
      <c r="W66" s="130">
        <f>IF(AND(W$55&gt;=$Z$4,W$8="C"),Datos!T16,0)</f>
        <v>0</v>
      </c>
      <c r="X66" s="130">
        <f>IF(AND(X$55&gt;=$Z$4,X$8="C"),Datos!U16,0)</f>
        <v>0</v>
      </c>
      <c r="Y66" s="130">
        <f>IF(AND(Y$55&gt;=$Z$4,Y$8="C"),Datos!V16,0)</f>
        <v>0</v>
      </c>
      <c r="Z66" s="130">
        <f>IF(AND(Z$55&gt;=$Z$4,Z$8="C"),Datos!W16,0)</f>
        <v>0</v>
      </c>
    </row>
    <row r="67" spans="4:26" ht="15.75" customHeight="1" x14ac:dyDescent="0.2">
      <c r="D67" s="118"/>
      <c r="E67" s="118"/>
      <c r="F67" s="120" t="str">
        <f t="shared" si="12"/>
        <v>P8</v>
      </c>
      <c r="G67" s="114">
        <f>IF(AND(G$55&gt;=$Z$4,G$8="C"),Datos!D17,0)</f>
        <v>0</v>
      </c>
      <c r="H67" s="114">
        <f>IF(AND(H$55&gt;=$Z$4,H$8="C"),Datos!E17,0)</f>
        <v>0</v>
      </c>
      <c r="I67" s="114">
        <f>IF(AND(I$55&gt;=$Z$4,I$8="C"),Datos!F17,0)</f>
        <v>0</v>
      </c>
      <c r="J67" s="114">
        <f>IF(AND(J$55&gt;=$Z$4,J$8="C"),Datos!G17,0)</f>
        <v>0</v>
      </c>
      <c r="K67" s="114">
        <f>IF(AND(K$55&gt;=$Z$4,K$8="C"),Datos!H17,0)</f>
        <v>0</v>
      </c>
      <c r="L67" s="114">
        <f>IF(AND(L$55&gt;=$Z$4,L$8="C"),Datos!I17,0)</f>
        <v>0</v>
      </c>
      <c r="M67" s="114">
        <f>IF(AND(M$55&gt;=$Z$4,M$8="C"),Datos!J17,0)</f>
        <v>0</v>
      </c>
      <c r="N67" s="114">
        <f>IF(AND(N$55&gt;=$Z$4,N$8="C"),Datos!K17,0)</f>
        <v>0</v>
      </c>
      <c r="O67" s="114">
        <f>IF(AND(O$55&gt;=$Z$4,O$8="C"),Datos!L17,0)</f>
        <v>0</v>
      </c>
      <c r="P67" s="114">
        <f>IF(AND(P$55&gt;=$Z$4,P$8="C"),Datos!M17,0)</f>
        <v>0</v>
      </c>
      <c r="Q67" s="114">
        <f>IF(AND(Q$55&gt;=$Z$4,Q$8="C"),Datos!N17,0)</f>
        <v>0</v>
      </c>
      <c r="R67" s="114">
        <f>IF(AND(R$55&gt;=$Z$4,R$8="C"),Datos!O17,0)</f>
        <v>0</v>
      </c>
      <c r="S67" s="114">
        <f>IF(AND(S$55&gt;=$Z$4,S$8="C"),Datos!P17,0)</f>
        <v>0</v>
      </c>
      <c r="T67" s="114">
        <f>IF(AND(T$55&gt;=$Z$4,T$8="C"),Datos!Q17,0)</f>
        <v>0</v>
      </c>
      <c r="U67" s="114">
        <f>IF(AND(U$55&gt;=$Z$4,U$8="C"),Datos!R17,0)</f>
        <v>0</v>
      </c>
      <c r="V67" s="114">
        <f>IF(AND(V$55&gt;=$Z$4,V$8="C"),Datos!S17,0)</f>
        <v>0</v>
      </c>
      <c r="W67" s="114">
        <f>IF(AND(W$55&gt;=$Z$4,W$8="C"),Datos!T17,0)</f>
        <v>0</v>
      </c>
      <c r="X67" s="114">
        <f>IF(AND(X$55&gt;=$Z$4,X$8="C"),Datos!U17,0)</f>
        <v>0</v>
      </c>
      <c r="Y67" s="114">
        <f>IF(AND(Y$55&gt;=$Z$4,Y$8="C"),Datos!V17,0)</f>
        <v>0</v>
      </c>
      <c r="Z67" s="114">
        <f>IF(AND(Z$55&gt;=$Z$4,Z$8="C"),Datos!W17,0)</f>
        <v>0</v>
      </c>
    </row>
    <row r="68" spans="4:26" ht="15.75" customHeight="1" x14ac:dyDescent="0.2">
      <c r="D68" s="118"/>
      <c r="E68" s="118"/>
      <c r="F68" s="129" t="str">
        <f t="shared" si="12"/>
        <v>P9</v>
      </c>
      <c r="G68" s="130">
        <f>IF(AND(G$55&gt;=$Z$4,G$8="C"),Datos!D18,0)</f>
        <v>0</v>
      </c>
      <c r="H68" s="130">
        <f>IF(AND(H$55&gt;=$Z$4,H$8="C"),Datos!E18,0)</f>
        <v>0</v>
      </c>
      <c r="I68" s="130">
        <f>IF(AND(I$55&gt;=$Z$4,I$8="C"),Datos!F18,0)</f>
        <v>0</v>
      </c>
      <c r="J68" s="130">
        <f>IF(AND(J$55&gt;=$Z$4,J$8="C"),Datos!G18,0)</f>
        <v>0</v>
      </c>
      <c r="K68" s="130">
        <f>IF(AND(K$55&gt;=$Z$4,K$8="C"),Datos!H18,0)</f>
        <v>0</v>
      </c>
      <c r="L68" s="130">
        <f>IF(AND(L$55&gt;=$Z$4,L$8="C"),Datos!I18,0)</f>
        <v>0</v>
      </c>
      <c r="M68" s="130">
        <f>IF(AND(M$55&gt;=$Z$4,M$8="C"),Datos!J18,0)</f>
        <v>0</v>
      </c>
      <c r="N68" s="130">
        <f>IF(AND(N$55&gt;=$Z$4,N$8="C"),Datos!K18,0)</f>
        <v>0</v>
      </c>
      <c r="O68" s="130">
        <f>IF(AND(O$55&gt;=$Z$4,O$8="C"),Datos!L18,0)</f>
        <v>0</v>
      </c>
      <c r="P68" s="130">
        <f>IF(AND(P$55&gt;=$Z$4,P$8="C"),Datos!M18,0)</f>
        <v>0</v>
      </c>
      <c r="Q68" s="130">
        <f>IF(AND(Q$55&gt;=$Z$4,Q$8="C"),Datos!N18,0)</f>
        <v>0</v>
      </c>
      <c r="R68" s="130">
        <f>IF(AND(R$55&gt;=$Z$4,R$8="C"),Datos!O18,0)</f>
        <v>0</v>
      </c>
      <c r="S68" s="130">
        <f>IF(AND(S$55&gt;=$Z$4,S$8="C"),Datos!P18,0)</f>
        <v>0</v>
      </c>
      <c r="T68" s="130">
        <f>IF(AND(T$55&gt;=$Z$4,T$8="C"),Datos!Q18,0)</f>
        <v>0</v>
      </c>
      <c r="U68" s="130">
        <f>IF(AND(U$55&gt;=$Z$4,U$8="C"),Datos!R18,0)</f>
        <v>0</v>
      </c>
      <c r="V68" s="130">
        <f>IF(AND(V$55&gt;=$Z$4,V$8="C"),Datos!S18,0)</f>
        <v>0</v>
      </c>
      <c r="W68" s="130">
        <f>IF(AND(W$55&gt;=$Z$4,W$8="C"),Datos!T18,0)</f>
        <v>0</v>
      </c>
      <c r="X68" s="130">
        <f>IF(AND(X$55&gt;=$Z$4,X$8="C"),Datos!U18,0)</f>
        <v>0</v>
      </c>
      <c r="Y68" s="130">
        <f>IF(AND(Y$55&gt;=$Z$4,Y$8="C"),Datos!V18,0)</f>
        <v>0</v>
      </c>
      <c r="Z68" s="130">
        <f>IF(AND(Z$55&gt;=$Z$4,Z$8="C"),Datos!W18,0)</f>
        <v>0</v>
      </c>
    </row>
    <row r="69" spans="4:26" ht="15.75" customHeight="1" x14ac:dyDescent="0.2">
      <c r="D69" s="118"/>
      <c r="E69" s="118"/>
      <c r="F69" s="120" t="str">
        <f t="shared" si="12"/>
        <v>P10</v>
      </c>
      <c r="G69" s="114">
        <f>IF(AND(G$55&gt;=$Z$4,G$8="C"),Datos!D19,0)</f>
        <v>0</v>
      </c>
      <c r="H69" s="114">
        <f>IF(AND(H$55&gt;=$Z$4,H$8="C"),Datos!E19,0)</f>
        <v>0</v>
      </c>
      <c r="I69" s="114">
        <f>IF(AND(I$55&gt;=$Z$4,I$8="C"),Datos!F19,0)</f>
        <v>0</v>
      </c>
      <c r="J69" s="114">
        <f>IF(AND(J$55&gt;=$Z$4,J$8="C"),Datos!G19,0)</f>
        <v>0</v>
      </c>
      <c r="K69" s="114">
        <f>IF(AND(K$55&gt;=$Z$4,K$8="C"),Datos!H19,0)</f>
        <v>0</v>
      </c>
      <c r="L69" s="114">
        <f>IF(AND(L$55&gt;=$Z$4,L$8="C"),Datos!I19,0)</f>
        <v>0</v>
      </c>
      <c r="M69" s="114">
        <f>IF(AND(M$55&gt;=$Z$4,M$8="C"),Datos!J19,0)</f>
        <v>0</v>
      </c>
      <c r="N69" s="114">
        <f>IF(AND(N$55&gt;=$Z$4,N$8="C"),Datos!K19,0)</f>
        <v>0</v>
      </c>
      <c r="O69" s="114">
        <f>IF(AND(O$55&gt;=$Z$4,O$8="C"),Datos!L19,0)</f>
        <v>0</v>
      </c>
      <c r="P69" s="114">
        <f>IF(AND(P$55&gt;=$Z$4,P$8="C"),Datos!M19,0)</f>
        <v>0</v>
      </c>
      <c r="Q69" s="114">
        <f>IF(AND(Q$55&gt;=$Z$4,Q$8="C"),Datos!N19,0)</f>
        <v>0</v>
      </c>
      <c r="R69" s="114">
        <f>IF(AND(R$55&gt;=$Z$4,R$8="C"),Datos!O19,0)</f>
        <v>0</v>
      </c>
      <c r="S69" s="114">
        <f>IF(AND(S$55&gt;=$Z$4,S$8="C"),Datos!P19,0)</f>
        <v>0</v>
      </c>
      <c r="T69" s="114">
        <f>IF(AND(T$55&gt;=$Z$4,T$8="C"),Datos!Q19,0)</f>
        <v>0</v>
      </c>
      <c r="U69" s="114">
        <f>IF(AND(U$55&gt;=$Z$4,U$8="C"),Datos!R19,0)</f>
        <v>0</v>
      </c>
      <c r="V69" s="114">
        <f>IF(AND(V$55&gt;=$Z$4,V$8="C"),Datos!S19,0)</f>
        <v>0</v>
      </c>
      <c r="W69" s="114">
        <f>IF(AND(W$55&gt;=$Z$4,W$8="C"),Datos!T19,0)</f>
        <v>0</v>
      </c>
      <c r="X69" s="114">
        <f>IF(AND(X$55&gt;=$Z$4,X$8="C"),Datos!U19,0)</f>
        <v>0</v>
      </c>
      <c r="Y69" s="114">
        <f>IF(AND(Y$55&gt;=$Z$4,Y$8="C"),Datos!V19,0)</f>
        <v>0</v>
      </c>
      <c r="Z69" s="114">
        <f>IF(AND(Z$55&gt;=$Z$4,Z$8="C"),Datos!W19,0)</f>
        <v>0</v>
      </c>
    </row>
    <row r="70" spans="4:26" ht="15.75" customHeight="1" x14ac:dyDescent="0.2">
      <c r="D70" s="118"/>
      <c r="E70" s="118"/>
      <c r="F70" s="129" t="str">
        <f t="shared" si="12"/>
        <v>P11</v>
      </c>
      <c r="G70" s="130">
        <f>IF(AND(G$55&gt;=$Z$4,G$8="C"),Datos!D20,0)</f>
        <v>0</v>
      </c>
      <c r="H70" s="130">
        <f>IF(AND(H$55&gt;=$Z$4,H$8="C"),Datos!E20,0)</f>
        <v>0</v>
      </c>
      <c r="I70" s="130">
        <f>IF(AND(I$55&gt;=$Z$4,I$8="C"),Datos!F20,0)</f>
        <v>0</v>
      </c>
      <c r="J70" s="130">
        <f>IF(AND(J$55&gt;=$Z$4,J$8="C"),Datos!G20,0)</f>
        <v>0</v>
      </c>
      <c r="K70" s="130">
        <f>IF(AND(K$55&gt;=$Z$4,K$8="C"),Datos!H20,0)</f>
        <v>0</v>
      </c>
      <c r="L70" s="130">
        <f>IF(AND(L$55&gt;=$Z$4,L$8="C"),Datos!I20,0)</f>
        <v>0</v>
      </c>
      <c r="M70" s="130">
        <f>IF(AND(M$55&gt;=$Z$4,M$8="C"),Datos!J20,0)</f>
        <v>0</v>
      </c>
      <c r="N70" s="130">
        <f>IF(AND(N$55&gt;=$Z$4,N$8="C"),Datos!K20,0)</f>
        <v>0</v>
      </c>
      <c r="O70" s="130">
        <f>IF(AND(O$55&gt;=$Z$4,O$8="C"),Datos!L20,0)</f>
        <v>0</v>
      </c>
      <c r="P70" s="130">
        <f>IF(AND(P$55&gt;=$Z$4,P$8="C"),Datos!M20,0)</f>
        <v>0</v>
      </c>
      <c r="Q70" s="130">
        <f>IF(AND(Q$55&gt;=$Z$4,Q$8="C"),Datos!N20,0)</f>
        <v>0</v>
      </c>
      <c r="R70" s="130">
        <f>IF(AND(R$55&gt;=$Z$4,R$8="C"),Datos!O20,0)</f>
        <v>0</v>
      </c>
      <c r="S70" s="130">
        <f>IF(AND(S$55&gt;=$Z$4,S$8="C"),Datos!P20,0)</f>
        <v>0</v>
      </c>
      <c r="T70" s="130">
        <f>IF(AND(T$55&gt;=$Z$4,T$8="C"),Datos!Q20,0)</f>
        <v>0</v>
      </c>
      <c r="U70" s="130">
        <f>IF(AND(U$55&gt;=$Z$4,U$8="C"),Datos!R20,0)</f>
        <v>0</v>
      </c>
      <c r="V70" s="130">
        <f>IF(AND(V$55&gt;=$Z$4,V$8="C"),Datos!S20,0)</f>
        <v>0</v>
      </c>
      <c r="W70" s="130">
        <f>IF(AND(W$55&gt;=$Z$4,W$8="C"),Datos!T20,0)</f>
        <v>0</v>
      </c>
      <c r="X70" s="130">
        <f>IF(AND(X$55&gt;=$Z$4,X$8="C"),Datos!U20,0)</f>
        <v>0</v>
      </c>
      <c r="Y70" s="130">
        <f>IF(AND(Y$55&gt;=$Z$4,Y$8="C"),Datos!V20,0)</f>
        <v>0</v>
      </c>
      <c r="Z70" s="130">
        <f>IF(AND(Z$55&gt;=$Z$4,Z$8="C"),Datos!W20,0)</f>
        <v>0</v>
      </c>
    </row>
    <row r="71" spans="4:26" ht="15.75" customHeight="1" x14ac:dyDescent="0.2">
      <c r="D71" s="118"/>
      <c r="E71" s="118"/>
      <c r="F71" s="120" t="str">
        <f t="shared" si="12"/>
        <v>P12</v>
      </c>
      <c r="G71" s="114">
        <f>IF(AND(G$55&gt;=$Z$4,G$8="C"),Datos!D21,0)</f>
        <v>0</v>
      </c>
      <c r="H71" s="114">
        <f>IF(AND(H$55&gt;=$Z$4,H$8="C"),Datos!E21,0)</f>
        <v>0</v>
      </c>
      <c r="I71" s="114">
        <f>IF(AND(I$55&gt;=$Z$4,I$8="C"),Datos!F21,0)</f>
        <v>0</v>
      </c>
      <c r="J71" s="114">
        <f>IF(AND(J$55&gt;=$Z$4,J$8="C"),Datos!G21,0)</f>
        <v>0</v>
      </c>
      <c r="K71" s="114">
        <f>IF(AND(K$55&gt;=$Z$4,K$8="C"),Datos!H21,0)</f>
        <v>0</v>
      </c>
      <c r="L71" s="114">
        <f>IF(AND(L$55&gt;=$Z$4,L$8="C"),Datos!I21,0)</f>
        <v>0</v>
      </c>
      <c r="M71" s="114">
        <f>IF(AND(M$55&gt;=$Z$4,M$8="C"),Datos!J21,0)</f>
        <v>0</v>
      </c>
      <c r="N71" s="114">
        <f>IF(AND(N$55&gt;=$Z$4,N$8="C"),Datos!K21,0)</f>
        <v>0</v>
      </c>
      <c r="O71" s="114">
        <f>IF(AND(O$55&gt;=$Z$4,O$8="C"),Datos!L21,0)</f>
        <v>0</v>
      </c>
      <c r="P71" s="114">
        <f>IF(AND(P$55&gt;=$Z$4,P$8="C"),Datos!M21,0)</f>
        <v>0</v>
      </c>
      <c r="Q71" s="114">
        <f>IF(AND(Q$55&gt;=$Z$4,Q$8="C"),Datos!N21,0)</f>
        <v>0</v>
      </c>
      <c r="R71" s="114">
        <f>IF(AND(R$55&gt;=$Z$4,R$8="C"),Datos!O21,0)</f>
        <v>0</v>
      </c>
      <c r="S71" s="114">
        <f>IF(AND(S$55&gt;=$Z$4,S$8="C"),Datos!P21,0)</f>
        <v>0</v>
      </c>
      <c r="T71" s="114">
        <f>IF(AND(T$55&gt;=$Z$4,T$8="C"),Datos!Q21,0)</f>
        <v>0</v>
      </c>
      <c r="U71" s="114">
        <f>IF(AND(U$55&gt;=$Z$4,U$8="C"),Datos!R21,0)</f>
        <v>0</v>
      </c>
      <c r="V71" s="114">
        <f>IF(AND(V$55&gt;=$Z$4,V$8="C"),Datos!S21,0)</f>
        <v>0</v>
      </c>
      <c r="W71" s="114">
        <f>IF(AND(W$55&gt;=$Z$4,W$8="C"),Datos!T21,0)</f>
        <v>0</v>
      </c>
      <c r="X71" s="114">
        <f>IF(AND(X$55&gt;=$Z$4,X$8="C"),Datos!U21,0)</f>
        <v>0</v>
      </c>
      <c r="Y71" s="114">
        <f>IF(AND(Y$55&gt;=$Z$4,Y$8="C"),Datos!V21,0)</f>
        <v>0</v>
      </c>
      <c r="Z71" s="114">
        <f>IF(AND(Z$55&gt;=$Z$4,Z$8="C"),Datos!W21,0)</f>
        <v>0</v>
      </c>
    </row>
    <row r="72" spans="4:26" ht="15.75" customHeight="1" x14ac:dyDescent="0.2">
      <c r="D72" s="118"/>
      <c r="E72" s="118"/>
      <c r="F72" s="129" t="str">
        <f t="shared" si="12"/>
        <v>P13</v>
      </c>
      <c r="G72" s="130">
        <f>IF(AND(G$55&gt;=$Z$4,G$8="C"),Datos!D22,0)</f>
        <v>0</v>
      </c>
      <c r="H72" s="130">
        <f>IF(AND(H$55&gt;=$Z$4,H$8="C"),Datos!E22,0)</f>
        <v>0</v>
      </c>
      <c r="I72" s="130">
        <f>IF(AND(I$55&gt;=$Z$4,I$8="C"),Datos!F22,0)</f>
        <v>0</v>
      </c>
      <c r="J72" s="130">
        <f>IF(AND(J$55&gt;=$Z$4,J$8="C"),Datos!G22,0)</f>
        <v>0</v>
      </c>
      <c r="K72" s="130">
        <f>IF(AND(K$55&gt;=$Z$4,K$8="C"),Datos!H22,0)</f>
        <v>0</v>
      </c>
      <c r="L72" s="130">
        <f>IF(AND(L$55&gt;=$Z$4,L$8="C"),Datos!I22,0)</f>
        <v>0</v>
      </c>
      <c r="M72" s="130">
        <f>IF(AND(M$55&gt;=$Z$4,M$8="C"),Datos!J22,0)</f>
        <v>0</v>
      </c>
      <c r="N72" s="130">
        <f>IF(AND(N$55&gt;=$Z$4,N$8="C"),Datos!K22,0)</f>
        <v>1</v>
      </c>
      <c r="O72" s="130">
        <f>IF(AND(O$55&gt;=$Z$4,O$8="C"),Datos!L22,0)</f>
        <v>0</v>
      </c>
      <c r="P72" s="130">
        <f>IF(AND(P$55&gt;=$Z$4,P$8="C"),Datos!M22,0)</f>
        <v>0</v>
      </c>
      <c r="Q72" s="130">
        <f>IF(AND(Q$55&gt;=$Z$4,Q$8="C"),Datos!N22,0)</f>
        <v>0</v>
      </c>
      <c r="R72" s="130">
        <f>IF(AND(R$55&gt;=$Z$4,R$8="C"),Datos!O22,0)</f>
        <v>1</v>
      </c>
      <c r="S72" s="130">
        <f>IF(AND(S$55&gt;=$Z$4,S$8="C"),Datos!P22,0)</f>
        <v>0</v>
      </c>
      <c r="T72" s="130">
        <f>IF(AND(T$55&gt;=$Z$4,T$8="C"),Datos!Q22,0)</f>
        <v>0</v>
      </c>
      <c r="U72" s="130">
        <f>IF(AND(U$55&gt;=$Z$4,U$8="C"),Datos!R22,0)</f>
        <v>0</v>
      </c>
      <c r="V72" s="130">
        <f>IF(AND(V$55&gt;=$Z$4,V$8="C"),Datos!S22,0)</f>
        <v>0</v>
      </c>
      <c r="W72" s="130">
        <f>IF(AND(W$55&gt;=$Z$4,W$8="C"),Datos!T22,0)</f>
        <v>0</v>
      </c>
      <c r="X72" s="130">
        <f>IF(AND(X$55&gt;=$Z$4,X$8="C"),Datos!U22,0)</f>
        <v>0</v>
      </c>
      <c r="Y72" s="130">
        <f>IF(AND(Y$55&gt;=$Z$4,Y$8="C"),Datos!V22,0)</f>
        <v>0</v>
      </c>
      <c r="Z72" s="130">
        <f>IF(AND(Z$55&gt;=$Z$4,Z$8="C"),Datos!W22,0)</f>
        <v>0</v>
      </c>
    </row>
    <row r="73" spans="4:26" ht="15.75" customHeight="1" x14ac:dyDescent="0.2">
      <c r="D73" s="118"/>
      <c r="E73" s="118"/>
      <c r="F73" s="120" t="str">
        <f t="shared" si="12"/>
        <v>P14</v>
      </c>
      <c r="G73" s="114">
        <f>IF(AND(G$55&gt;=$Z$4,G$8="C"),Datos!D23,0)</f>
        <v>0</v>
      </c>
      <c r="H73" s="114">
        <f>IF(AND(H$55&gt;=$Z$4,H$8="C"),Datos!E23,0)</f>
        <v>0</v>
      </c>
      <c r="I73" s="114">
        <f>IF(AND(I$55&gt;=$Z$4,I$8="C"),Datos!F23,0)</f>
        <v>0</v>
      </c>
      <c r="J73" s="114">
        <f>IF(AND(J$55&gt;=$Z$4,J$8="C"),Datos!G23,0)</f>
        <v>0</v>
      </c>
      <c r="K73" s="114">
        <f>IF(AND(K$55&gt;=$Z$4,K$8="C"),Datos!H23,0)</f>
        <v>0</v>
      </c>
      <c r="L73" s="114">
        <f>IF(AND(L$55&gt;=$Z$4,L$8="C"),Datos!I23,0)</f>
        <v>0</v>
      </c>
      <c r="M73" s="114">
        <f>IF(AND(M$55&gt;=$Z$4,M$8="C"),Datos!J23,0)</f>
        <v>0</v>
      </c>
      <c r="N73" s="114">
        <f>IF(AND(N$55&gt;=$Z$4,N$8="C"),Datos!K23,0)</f>
        <v>0</v>
      </c>
      <c r="O73" s="114">
        <f>IF(AND(O$55&gt;=$Z$4,O$8="C"),Datos!L23,0)</f>
        <v>0</v>
      </c>
      <c r="P73" s="114">
        <f>IF(AND(P$55&gt;=$Z$4,P$8="C"),Datos!M23,0)</f>
        <v>0</v>
      </c>
      <c r="Q73" s="114">
        <f>IF(AND(Q$55&gt;=$Z$4,Q$8="C"),Datos!N23,0)</f>
        <v>0</v>
      </c>
      <c r="R73" s="114">
        <f>IF(AND(R$55&gt;=$Z$4,R$8="C"),Datos!O23,0)</f>
        <v>0</v>
      </c>
      <c r="S73" s="114">
        <f>IF(AND(S$55&gt;=$Z$4,S$8="C"),Datos!P23,0)</f>
        <v>0</v>
      </c>
      <c r="T73" s="114">
        <f>IF(AND(T$55&gt;=$Z$4,T$8="C"),Datos!Q23,0)</f>
        <v>0</v>
      </c>
      <c r="U73" s="114">
        <f>IF(AND(U$55&gt;=$Z$4,U$8="C"),Datos!R23,0)</f>
        <v>0</v>
      </c>
      <c r="V73" s="114">
        <f>IF(AND(V$55&gt;=$Z$4,V$8="C"),Datos!S23,0)</f>
        <v>0</v>
      </c>
      <c r="W73" s="114">
        <f>IF(AND(W$55&gt;=$Z$4,W$8="C"),Datos!T23,0)</f>
        <v>0</v>
      </c>
      <c r="X73" s="114">
        <f>IF(AND(X$55&gt;=$Z$4,X$8="C"),Datos!U23,0)</f>
        <v>0</v>
      </c>
      <c r="Y73" s="114">
        <f>IF(AND(Y$55&gt;=$Z$4,Y$8="C"),Datos!V23,0)</f>
        <v>0</v>
      </c>
      <c r="Z73" s="114">
        <f>IF(AND(Z$55&gt;=$Z$4,Z$8="C"),Datos!W23,0)</f>
        <v>0</v>
      </c>
    </row>
    <row r="74" spans="4:26" ht="15.75" customHeight="1" x14ac:dyDescent="0.2">
      <c r="D74" s="118"/>
      <c r="E74" s="118"/>
      <c r="F74" s="129" t="str">
        <f t="shared" si="12"/>
        <v>P15</v>
      </c>
      <c r="G74" s="130">
        <f>IF(AND(G$55&gt;=$Z$4,G$8="C"),Datos!D24,0)</f>
        <v>0</v>
      </c>
      <c r="H74" s="130">
        <f>IF(AND(H$55&gt;=$Z$4,H$8="C"),Datos!E24,0)</f>
        <v>0</v>
      </c>
      <c r="I74" s="130">
        <f>IF(AND(I$55&gt;=$Z$4,I$8="C"),Datos!F24,0)</f>
        <v>0</v>
      </c>
      <c r="J74" s="130">
        <f>IF(AND(J$55&gt;=$Z$4,J$8="C"),Datos!G24,0)</f>
        <v>0</v>
      </c>
      <c r="K74" s="130">
        <f>IF(AND(K$55&gt;=$Z$4,K$8="C"),Datos!H24,0)</f>
        <v>0</v>
      </c>
      <c r="L74" s="130">
        <f>IF(AND(L$55&gt;=$Z$4,L$8="C"),Datos!I24,0)</f>
        <v>0</v>
      </c>
      <c r="M74" s="130">
        <f>IF(AND(M$55&gt;=$Z$4,M$8="C"),Datos!J24,0)</f>
        <v>0</v>
      </c>
      <c r="N74" s="130">
        <f>IF(AND(N$55&gt;=$Z$4,N$8="C"),Datos!K24,0)</f>
        <v>1</v>
      </c>
      <c r="O74" s="130">
        <f>IF(AND(O$55&gt;=$Z$4,O$8="C"),Datos!L24,0)</f>
        <v>0</v>
      </c>
      <c r="P74" s="130">
        <f>IF(AND(P$55&gt;=$Z$4,P$8="C"),Datos!M24,0)</f>
        <v>0</v>
      </c>
      <c r="Q74" s="130">
        <f>IF(AND(Q$55&gt;=$Z$4,Q$8="C"),Datos!N24,0)</f>
        <v>1</v>
      </c>
      <c r="R74" s="130">
        <f>IF(AND(R$55&gt;=$Z$4,R$8="C"),Datos!O24,0)</f>
        <v>1</v>
      </c>
      <c r="S74" s="130">
        <f>IF(AND(S$55&gt;=$Z$4,S$8="C"),Datos!P24,0)</f>
        <v>0</v>
      </c>
      <c r="T74" s="130">
        <f>IF(AND(T$55&gt;=$Z$4,T$8="C"),Datos!Q24,0)</f>
        <v>0</v>
      </c>
      <c r="U74" s="130">
        <f>IF(AND(U$55&gt;=$Z$4,U$8="C"),Datos!R24,0)</f>
        <v>0</v>
      </c>
      <c r="V74" s="130">
        <f>IF(AND(V$55&gt;=$Z$4,V$8="C"),Datos!S24,0)</f>
        <v>0</v>
      </c>
      <c r="W74" s="130">
        <f>IF(AND(W$55&gt;=$Z$4,W$8="C"),Datos!T24,0)</f>
        <v>0</v>
      </c>
      <c r="X74" s="130">
        <f>IF(AND(X$55&gt;=$Z$4,X$8="C"),Datos!U24,0)</f>
        <v>0</v>
      </c>
      <c r="Y74" s="130">
        <f>IF(AND(Y$55&gt;=$Z$4,Y$8="C"),Datos!V24,0)</f>
        <v>0</v>
      </c>
      <c r="Z74" s="130">
        <f>IF(AND(Z$55&gt;=$Z$4,Z$8="C"),Datos!W24,0)</f>
        <v>0</v>
      </c>
    </row>
    <row r="75" spans="4:26" ht="15.75" customHeight="1" x14ac:dyDescent="0.2">
      <c r="D75" s="118"/>
      <c r="E75" s="118"/>
      <c r="F75" s="120" t="str">
        <f t="shared" si="12"/>
        <v>P16</v>
      </c>
      <c r="G75" s="114">
        <f>IF(AND(G$55&gt;=$Z$4,G$8="C"),Datos!D25,0)</f>
        <v>0</v>
      </c>
      <c r="H75" s="114">
        <f>IF(AND(H$55&gt;=$Z$4,H$8="C"),Datos!E25,0)</f>
        <v>0</v>
      </c>
      <c r="I75" s="114">
        <f>IF(AND(I$55&gt;=$Z$4,I$8="C"),Datos!F25,0)</f>
        <v>0</v>
      </c>
      <c r="J75" s="114">
        <f>IF(AND(J$55&gt;=$Z$4,J$8="C"),Datos!G25,0)</f>
        <v>0</v>
      </c>
      <c r="K75" s="114">
        <f>IF(AND(K$55&gt;=$Z$4,K$8="C"),Datos!H25,0)</f>
        <v>0</v>
      </c>
      <c r="L75" s="114">
        <f>IF(AND(L$55&gt;=$Z$4,L$8="C"),Datos!I25,0)</f>
        <v>0</v>
      </c>
      <c r="M75" s="114">
        <f>IF(AND(M$55&gt;=$Z$4,M$8="C"),Datos!J25,0)</f>
        <v>0</v>
      </c>
      <c r="N75" s="114">
        <f>IF(AND(N$55&gt;=$Z$4,N$8="C"),Datos!K25,0)</f>
        <v>0</v>
      </c>
      <c r="O75" s="114">
        <f>IF(AND(O$55&gt;=$Z$4,O$8="C"),Datos!L25,0)</f>
        <v>0</v>
      </c>
      <c r="P75" s="114">
        <f>IF(AND(P$55&gt;=$Z$4,P$8="C"),Datos!M25,0)</f>
        <v>0</v>
      </c>
      <c r="Q75" s="114">
        <f>IF(AND(Q$55&gt;=$Z$4,Q$8="C"),Datos!N25,0)</f>
        <v>0</v>
      </c>
      <c r="R75" s="114">
        <f>IF(AND(R$55&gt;=$Z$4,R$8="C"),Datos!O25,0)</f>
        <v>0</v>
      </c>
      <c r="S75" s="114">
        <f>IF(AND(S$55&gt;=$Z$4,S$8="C"),Datos!P25,0)</f>
        <v>0</v>
      </c>
      <c r="T75" s="114">
        <f>IF(AND(T$55&gt;=$Z$4,T$8="C"),Datos!Q25,0)</f>
        <v>0</v>
      </c>
      <c r="U75" s="114">
        <f>IF(AND(U$55&gt;=$Z$4,U$8="C"),Datos!R25,0)</f>
        <v>0</v>
      </c>
      <c r="V75" s="114">
        <f>IF(AND(V$55&gt;=$Z$4,V$8="C"),Datos!S25,0)</f>
        <v>0</v>
      </c>
      <c r="W75" s="114">
        <f>IF(AND(W$55&gt;=$Z$4,W$8="C"),Datos!T25,0)</f>
        <v>0</v>
      </c>
      <c r="X75" s="114">
        <f>IF(AND(X$55&gt;=$Z$4,X$8="C"),Datos!U25,0)</f>
        <v>0</v>
      </c>
      <c r="Y75" s="114">
        <f>IF(AND(Y$55&gt;=$Z$4,Y$8="C"),Datos!V25,0)</f>
        <v>0</v>
      </c>
      <c r="Z75" s="114">
        <f>IF(AND(Z$55&gt;=$Z$4,Z$8="C"),Datos!W25,0)</f>
        <v>0</v>
      </c>
    </row>
    <row r="76" spans="4:26" ht="15.75" customHeight="1" x14ac:dyDescent="0.2">
      <c r="D76" s="118"/>
      <c r="E76" s="118"/>
      <c r="F76" s="129" t="str">
        <f t="shared" si="12"/>
        <v>P17</v>
      </c>
      <c r="G76" s="130">
        <f>IF(AND(G$55&gt;=$Z$4,G$8="C"),Datos!D26,0)</f>
        <v>0</v>
      </c>
      <c r="H76" s="130">
        <f>IF(AND(H$55&gt;=$Z$4,H$8="C"),Datos!E26,0)</f>
        <v>0</v>
      </c>
      <c r="I76" s="130">
        <f>IF(AND(I$55&gt;=$Z$4,I$8="C"),Datos!F26,0)</f>
        <v>0</v>
      </c>
      <c r="J76" s="130">
        <f>IF(AND(J$55&gt;=$Z$4,J$8="C"),Datos!G26,0)</f>
        <v>0</v>
      </c>
      <c r="K76" s="130">
        <f>IF(AND(K$55&gt;=$Z$4,K$8="C"),Datos!H26,0)</f>
        <v>0</v>
      </c>
      <c r="L76" s="130">
        <f>IF(AND(L$55&gt;=$Z$4,L$8="C"),Datos!I26,0)</f>
        <v>0</v>
      </c>
      <c r="M76" s="130">
        <f>IF(AND(M$55&gt;=$Z$4,M$8="C"),Datos!J26,0)</f>
        <v>0</v>
      </c>
      <c r="N76" s="130">
        <f>IF(AND(N$55&gt;=$Z$4,N$8="C"),Datos!K26,0)</f>
        <v>0</v>
      </c>
      <c r="O76" s="130">
        <f>IF(AND(O$55&gt;=$Z$4,O$8="C"),Datos!L26,0)</f>
        <v>0</v>
      </c>
      <c r="P76" s="130">
        <f>IF(AND(P$55&gt;=$Z$4,P$8="C"),Datos!M26,0)</f>
        <v>0</v>
      </c>
      <c r="Q76" s="130">
        <f>IF(AND(Q$55&gt;=$Z$4,Q$8="C"),Datos!N26,0)</f>
        <v>0</v>
      </c>
      <c r="R76" s="130">
        <f>IF(AND(R$55&gt;=$Z$4,R$8="C"),Datos!O26,0)</f>
        <v>0</v>
      </c>
      <c r="S76" s="130">
        <f>IF(AND(S$55&gt;=$Z$4,S$8="C"),Datos!P26,0)</f>
        <v>0</v>
      </c>
      <c r="T76" s="130">
        <f>IF(AND(T$55&gt;=$Z$4,T$8="C"),Datos!Q26,0)</f>
        <v>0</v>
      </c>
      <c r="U76" s="130">
        <f>IF(AND(U$55&gt;=$Z$4,U$8="C"),Datos!R26,0)</f>
        <v>0</v>
      </c>
      <c r="V76" s="130">
        <f>IF(AND(V$55&gt;=$Z$4,V$8="C"),Datos!S26,0)</f>
        <v>0</v>
      </c>
      <c r="W76" s="130">
        <f>IF(AND(W$55&gt;=$Z$4,W$8="C"),Datos!T26,0)</f>
        <v>0</v>
      </c>
      <c r="X76" s="130">
        <f>IF(AND(X$55&gt;=$Z$4,X$8="C"),Datos!U26,0)</f>
        <v>0</v>
      </c>
      <c r="Y76" s="130">
        <f>IF(AND(Y$55&gt;=$Z$4,Y$8="C"),Datos!V26,0)</f>
        <v>0</v>
      </c>
      <c r="Z76" s="130">
        <f>IF(AND(Z$55&gt;=$Z$4,Z$8="C"),Datos!W26,0)</f>
        <v>0</v>
      </c>
    </row>
    <row r="77" spans="4:26" ht="15.75" customHeight="1" x14ac:dyDescent="0.2">
      <c r="D77" s="118"/>
      <c r="E77" s="118"/>
      <c r="F77" s="120" t="str">
        <f t="shared" si="12"/>
        <v>P18</v>
      </c>
      <c r="G77" s="114">
        <f>IF(AND(G$55&gt;=$Z$4,G$8="C"),Datos!D27,0)</f>
        <v>0</v>
      </c>
      <c r="H77" s="114">
        <f>IF(AND(H$55&gt;=$Z$4,H$8="C"),Datos!E27,0)</f>
        <v>0</v>
      </c>
      <c r="I77" s="114">
        <f>IF(AND(I$55&gt;=$Z$4,I$8="C"),Datos!F27,0)</f>
        <v>0</v>
      </c>
      <c r="J77" s="114">
        <f>IF(AND(J$55&gt;=$Z$4,J$8="C"),Datos!G27,0)</f>
        <v>0</v>
      </c>
      <c r="K77" s="114">
        <f>IF(AND(K$55&gt;=$Z$4,K$8="C"),Datos!H27,0)</f>
        <v>0</v>
      </c>
      <c r="L77" s="114">
        <f>IF(AND(L$55&gt;=$Z$4,L$8="C"),Datos!I27,0)</f>
        <v>0</v>
      </c>
      <c r="M77" s="114">
        <f>IF(AND(M$55&gt;=$Z$4,M$8="C"),Datos!J27,0)</f>
        <v>0</v>
      </c>
      <c r="N77" s="114">
        <f>IF(AND(N$55&gt;=$Z$4,N$8="C"),Datos!K27,0)</f>
        <v>0</v>
      </c>
      <c r="O77" s="114">
        <f>IF(AND(O$55&gt;=$Z$4,O$8="C"),Datos!L27,0)</f>
        <v>0</v>
      </c>
      <c r="P77" s="114">
        <f>IF(AND(P$55&gt;=$Z$4,P$8="C"),Datos!M27,0)</f>
        <v>0</v>
      </c>
      <c r="Q77" s="114">
        <f>IF(AND(Q$55&gt;=$Z$4,Q$8="C"),Datos!N27,0)</f>
        <v>0</v>
      </c>
      <c r="R77" s="114">
        <f>IF(AND(R$55&gt;=$Z$4,R$8="C"),Datos!O27,0)</f>
        <v>0</v>
      </c>
      <c r="S77" s="114">
        <f>IF(AND(S$55&gt;=$Z$4,S$8="C"),Datos!P27,0)</f>
        <v>0</v>
      </c>
      <c r="T77" s="114">
        <f>IF(AND(T$55&gt;=$Z$4,T$8="C"),Datos!Q27,0)</f>
        <v>0</v>
      </c>
      <c r="U77" s="114">
        <f>IF(AND(U$55&gt;=$Z$4,U$8="C"),Datos!R27,0)</f>
        <v>0</v>
      </c>
      <c r="V77" s="114">
        <f>IF(AND(V$55&gt;=$Z$4,V$8="C"),Datos!S27,0)</f>
        <v>0</v>
      </c>
      <c r="W77" s="114">
        <f>IF(AND(W$55&gt;=$Z$4,W$8="C"),Datos!T27,0)</f>
        <v>0</v>
      </c>
      <c r="X77" s="114">
        <f>IF(AND(X$55&gt;=$Z$4,X$8="C"),Datos!U27,0)</f>
        <v>0</v>
      </c>
      <c r="Y77" s="114">
        <f>IF(AND(Y$55&gt;=$Z$4,Y$8="C"),Datos!V27,0)</f>
        <v>0</v>
      </c>
      <c r="Z77" s="114">
        <f>IF(AND(Z$55&gt;=$Z$4,Z$8="C"),Datos!W27,0)</f>
        <v>0</v>
      </c>
    </row>
    <row r="78" spans="4:26" ht="15.75" customHeight="1" x14ac:dyDescent="0.2">
      <c r="D78" s="118"/>
      <c r="E78" s="118"/>
      <c r="F78" s="129" t="str">
        <f t="shared" si="12"/>
        <v>P19</v>
      </c>
      <c r="G78" s="130">
        <f>IF(AND(G$55&gt;=$Z$4,G$8="C"),Datos!D28,0)</f>
        <v>0</v>
      </c>
      <c r="H78" s="130">
        <f>IF(AND(H$55&gt;=$Z$4,H$8="C"),Datos!E28,0)</f>
        <v>0</v>
      </c>
      <c r="I78" s="130">
        <f>IF(AND(I$55&gt;=$Z$4,I$8="C"),Datos!F28,0)</f>
        <v>0</v>
      </c>
      <c r="J78" s="130">
        <f>IF(AND(J$55&gt;=$Z$4,J$8="C"),Datos!G28,0)</f>
        <v>0</v>
      </c>
      <c r="K78" s="130">
        <f>IF(AND(K$55&gt;=$Z$4,K$8="C"),Datos!H28,0)</f>
        <v>0</v>
      </c>
      <c r="L78" s="130">
        <f>IF(AND(L$55&gt;=$Z$4,L$8="C"),Datos!I28,0)</f>
        <v>0</v>
      </c>
      <c r="M78" s="130">
        <f>IF(AND(M$55&gt;=$Z$4,M$8="C"),Datos!J28,0)</f>
        <v>0</v>
      </c>
      <c r="N78" s="130">
        <f>IF(AND(N$55&gt;=$Z$4,N$8="C"),Datos!K28,0)</f>
        <v>0</v>
      </c>
      <c r="O78" s="130">
        <f>IF(AND(O$55&gt;=$Z$4,O$8="C"),Datos!L28,0)</f>
        <v>0</v>
      </c>
      <c r="P78" s="130">
        <f>IF(AND(P$55&gt;=$Z$4,P$8="C"),Datos!M28,0)</f>
        <v>0</v>
      </c>
      <c r="Q78" s="130">
        <f>IF(AND(Q$55&gt;=$Z$4,Q$8="C"),Datos!N28,0)</f>
        <v>0</v>
      </c>
      <c r="R78" s="130">
        <f>IF(AND(R$55&gt;=$Z$4,R$8="C"),Datos!O28,0)</f>
        <v>0</v>
      </c>
      <c r="S78" s="130">
        <f>IF(AND(S$55&gt;=$Z$4,S$8="C"),Datos!P28,0)</f>
        <v>0</v>
      </c>
      <c r="T78" s="130">
        <f>IF(AND(T$55&gt;=$Z$4,T$8="C"),Datos!Q28,0)</f>
        <v>0</v>
      </c>
      <c r="U78" s="130">
        <f>IF(AND(U$55&gt;=$Z$4,U$8="C"),Datos!R28,0)</f>
        <v>0</v>
      </c>
      <c r="V78" s="130">
        <f>IF(AND(V$55&gt;=$Z$4,V$8="C"),Datos!S28,0)</f>
        <v>0</v>
      </c>
      <c r="W78" s="130">
        <f>IF(AND(W$55&gt;=$Z$4,W$8="C"),Datos!T28,0)</f>
        <v>0</v>
      </c>
      <c r="X78" s="130">
        <f>IF(AND(X$55&gt;=$Z$4,X$8="C"),Datos!U28,0)</f>
        <v>0</v>
      </c>
      <c r="Y78" s="130">
        <f>IF(AND(Y$55&gt;=$Z$4,Y$8="C"),Datos!V28,0)</f>
        <v>0</v>
      </c>
      <c r="Z78" s="130">
        <f>IF(AND(Z$55&gt;=$Z$4,Z$8="C"),Datos!W28,0)</f>
        <v>0</v>
      </c>
    </row>
    <row r="79" spans="4:26" ht="15.75" customHeight="1" x14ac:dyDescent="0.2">
      <c r="D79" s="118"/>
      <c r="E79" s="118"/>
      <c r="F79" s="120" t="str">
        <f t="shared" si="12"/>
        <v>P20</v>
      </c>
      <c r="G79" s="114">
        <f>IF(AND(G$55&gt;=$Z$4,G$8="C"),Datos!D29,0)</f>
        <v>0</v>
      </c>
      <c r="H79" s="114">
        <f>IF(AND(H$55&gt;=$Z$4,H$8="C"),Datos!E29,0)</f>
        <v>0</v>
      </c>
      <c r="I79" s="114">
        <f>IF(AND(I$55&gt;=$Z$4,I$8="C"),Datos!F29,0)</f>
        <v>0</v>
      </c>
      <c r="J79" s="114">
        <f>IF(AND(J$55&gt;=$Z$4,J$8="C"),Datos!G29,0)</f>
        <v>0</v>
      </c>
      <c r="K79" s="114">
        <f>IF(AND(K$55&gt;=$Z$4,K$8="C"),Datos!H29,0)</f>
        <v>0</v>
      </c>
      <c r="L79" s="114">
        <f>IF(AND(L$55&gt;=$Z$4,L$8="C"),Datos!I29,0)</f>
        <v>0</v>
      </c>
      <c r="M79" s="114">
        <f>IF(AND(M$55&gt;=$Z$4,M$8="C"),Datos!J29,0)</f>
        <v>0</v>
      </c>
      <c r="N79" s="114">
        <f>IF(AND(N$55&gt;=$Z$4,N$8="C"),Datos!K29,0)</f>
        <v>0</v>
      </c>
      <c r="O79" s="114">
        <f>IF(AND(O$55&gt;=$Z$4,O$8="C"),Datos!L29,0)</f>
        <v>0</v>
      </c>
      <c r="P79" s="114">
        <f>IF(AND(P$55&gt;=$Z$4,P$8="C"),Datos!M29,0)</f>
        <v>0</v>
      </c>
      <c r="Q79" s="114">
        <f>IF(AND(Q$55&gt;=$Z$4,Q$8="C"),Datos!N29,0)</f>
        <v>0</v>
      </c>
      <c r="R79" s="114">
        <f>IF(AND(R$55&gt;=$Z$4,R$8="C"),Datos!O29,0)</f>
        <v>0</v>
      </c>
      <c r="S79" s="114">
        <f>IF(AND(S$55&gt;=$Z$4,S$8="C"),Datos!P29,0)</f>
        <v>0</v>
      </c>
      <c r="T79" s="114">
        <f>IF(AND(T$55&gt;=$Z$4,T$8="C"),Datos!Q29,0)</f>
        <v>0</v>
      </c>
      <c r="U79" s="114">
        <f>IF(AND(U$55&gt;=$Z$4,U$8="C"),Datos!R29,0)</f>
        <v>0</v>
      </c>
      <c r="V79" s="114">
        <f>IF(AND(V$55&gt;=$Z$4,V$8="C"),Datos!S29,0)</f>
        <v>0</v>
      </c>
      <c r="W79" s="114">
        <f>IF(AND(W$55&gt;=$Z$4,W$8="C"),Datos!T29,0)</f>
        <v>0</v>
      </c>
      <c r="X79" s="114">
        <f>IF(AND(X$55&gt;=$Z$4,X$8="C"),Datos!U29,0)</f>
        <v>0</v>
      </c>
      <c r="Y79" s="114">
        <f>IF(AND(Y$55&gt;=$Z$4,Y$8="C"),Datos!V29,0)</f>
        <v>0</v>
      </c>
      <c r="Z79" s="114">
        <f>IF(AND(Z$55&gt;=$Z$4,Z$8="C"),Datos!W29,0)</f>
        <v>0</v>
      </c>
    </row>
  </sheetData>
  <sheetProtection algorithmName="SHA-512" hashValue="UKujNJGGvyVDdVSgaU+GLr/Oo6q8d4tPOteNusMxubNRJ0ohDpsHC8Ns08FTYg1LV4EOj/w4ygBy7xGxyW+QPw==" saltValue="nrlOSPtJJ9YJe6cXKrYNTA==" spinCount="100000" sheet="1" objects="1" scenarios="1" formatCells="0" selectLockedCells="1"/>
  <mergeCells count="2">
    <mergeCell ref="C11:D12"/>
    <mergeCell ref="C35:D37"/>
  </mergeCells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C86"/>
  <sheetViews>
    <sheetView showGridLines="0" showRowColHeaders="0" showZeros="0" zoomScale="125" zoomScaleNormal="125" zoomScalePageLayoutView="125" workbookViewId="0">
      <selection activeCell="I4" sqref="I4"/>
    </sheetView>
  </sheetViews>
  <sheetFormatPr baseColWidth="10" defaultColWidth="11.5" defaultRowHeight="15" x14ac:dyDescent="0.2"/>
  <cols>
    <col min="1" max="1" width="2.6640625" customWidth="1"/>
    <col min="2" max="2" width="4.6640625" customWidth="1"/>
    <col min="3" max="3" width="20.6640625" customWidth="1"/>
    <col min="4" max="6" width="5.6640625" customWidth="1"/>
    <col min="7" max="26" width="4.33203125" customWidth="1"/>
    <col min="27" max="27" width="8.6640625" customWidth="1"/>
  </cols>
  <sheetData>
    <row r="1" spans="1:29" x14ac:dyDescent="0.2">
      <c r="AA1" s="48"/>
      <c r="AB1" s="48"/>
      <c r="AC1" s="48"/>
    </row>
    <row r="2" spans="1:29" ht="24" x14ac:dyDescent="0.3">
      <c r="C2" s="16" t="s">
        <v>27</v>
      </c>
      <c r="Q2" s="17" t="s">
        <v>60</v>
      </c>
      <c r="AA2" s="48"/>
      <c r="AB2" s="48"/>
      <c r="AC2" s="48"/>
    </row>
    <row r="3" spans="1:29" x14ac:dyDescent="0.2">
      <c r="AA3" s="48"/>
      <c r="AB3" s="48"/>
      <c r="AC3" s="48"/>
    </row>
    <row r="4" spans="1:29" ht="19" x14ac:dyDescent="0.2">
      <c r="E4" s="22"/>
      <c r="F4" s="22"/>
      <c r="H4" s="24" t="s">
        <v>51</v>
      </c>
      <c r="I4" s="131">
        <v>0</v>
      </c>
      <c r="Y4" s="24" t="s">
        <v>52</v>
      </c>
      <c r="Z4" s="131">
        <v>0</v>
      </c>
      <c r="AA4" s="48"/>
      <c r="AB4" s="48"/>
      <c r="AC4" s="48"/>
    </row>
    <row r="5" spans="1:29" ht="24.75" customHeight="1" x14ac:dyDescent="0.2">
      <c r="H5" s="45" t="str">
        <f>"(Máximo de coincidencias posible = "&amp;MAX(G7:Z7)&amp;")"</f>
        <v>(Máximo de coincidencias posible = 2)</v>
      </c>
      <c r="Y5" s="45" t="str">
        <f>"(Máximo de coincidencias posible = "&amp;MAX(G34:Z34)&amp;")"</f>
        <v>(Máximo de coincidencias posible = 1)</v>
      </c>
      <c r="AA5" s="48"/>
      <c r="AB5" s="48"/>
      <c r="AC5" s="48"/>
    </row>
    <row r="6" spans="1:29" x14ac:dyDescent="0.2">
      <c r="F6" s="21" t="s">
        <v>20</v>
      </c>
      <c r="G6" s="10">
        <f>Datos!D9</f>
        <v>1</v>
      </c>
      <c r="H6" s="10">
        <f>Datos!E9</f>
        <v>2</v>
      </c>
      <c r="I6" s="10">
        <f>Datos!F9</f>
        <v>3</v>
      </c>
      <c r="J6" s="10">
        <f>Datos!G9</f>
        <v>4</v>
      </c>
      <c r="K6" s="10">
        <f>Datos!H9</f>
        <v>5</v>
      </c>
      <c r="L6" s="10">
        <f>Datos!I9</f>
        <v>6</v>
      </c>
      <c r="M6" s="10">
        <f>Datos!J9</f>
        <v>7</v>
      </c>
      <c r="N6" s="10">
        <f>Datos!K9</f>
        <v>8</v>
      </c>
      <c r="O6" s="10">
        <f>Datos!L9</f>
        <v>9</v>
      </c>
      <c r="P6" s="10">
        <f>Datos!M9</f>
        <v>10</v>
      </c>
      <c r="Q6" s="10">
        <f>Datos!N9</f>
        <v>11</v>
      </c>
      <c r="R6" s="10">
        <f>Datos!O9</f>
        <v>12</v>
      </c>
      <c r="S6" s="10">
        <f>Datos!P9</f>
        <v>13</v>
      </c>
      <c r="T6" s="10">
        <f>Datos!Q9</f>
        <v>14</v>
      </c>
      <c r="U6" s="10">
        <f>Datos!R9</f>
        <v>15</v>
      </c>
      <c r="V6" s="10">
        <f>Datos!S9</f>
        <v>16</v>
      </c>
      <c r="W6" s="10">
        <f>Datos!T9</f>
        <v>17</v>
      </c>
      <c r="X6" s="10">
        <f>Datos!U9</f>
        <v>18</v>
      </c>
      <c r="Y6" s="10">
        <f>Datos!V9</f>
        <v>19</v>
      </c>
      <c r="Z6" s="10">
        <f>Datos!W9</f>
        <v>20</v>
      </c>
      <c r="AA6" s="48"/>
      <c r="AB6" s="48"/>
      <c r="AC6" s="48"/>
    </row>
    <row r="7" spans="1:29" x14ac:dyDescent="0.2">
      <c r="F7" s="12" t="s">
        <v>40</v>
      </c>
      <c r="G7" s="10" t="str">
        <f>IF(AND(ISERROR(MATCH(G6,'Familia 4'!$G$9:$Z$9,0)),ISNUMBER('Familia 4'!G7)),MAX(Datos!D35:D54),"FA")</f>
        <v>FA</v>
      </c>
      <c r="H7" s="10" t="str">
        <f>IF(AND(ISERROR(MATCH(H6,'Familia 4'!$G$9:$Z$9,0)),ISNUMBER('Familia 4'!H7)),MAX(Datos!E35:E54),"FA")</f>
        <v>FA</v>
      </c>
      <c r="I7" s="10" t="str">
        <f>IF(AND(ISERROR(MATCH(I6,'Familia 4'!$G$9:$Z$9,0)),ISNUMBER('Familia 4'!I7)),MAX(Datos!F35:F54),"FA")</f>
        <v>FA</v>
      </c>
      <c r="J7" s="10" t="str">
        <f>IF(AND(ISERROR(MATCH(J6,'Familia 4'!$G$9:$Z$9,0)),ISNUMBER('Familia 4'!J7)),MAX(Datos!G35:G54),"FA")</f>
        <v>FA</v>
      </c>
      <c r="K7" s="10" t="str">
        <f>IF(AND(ISERROR(MATCH(K6,'Familia 4'!$G$9:$Z$9,0)),ISNUMBER('Familia 4'!K7)),MAX(Datos!H35:H54),"FA")</f>
        <v>FA</v>
      </c>
      <c r="L7" s="10" t="str">
        <f>IF(AND(ISERROR(MATCH(L6,'Familia 4'!$G$9:$Z$9,0)),ISNUMBER('Familia 4'!L7)),MAX(Datos!I35:I54),"FA")</f>
        <v>FA</v>
      </c>
      <c r="M7" s="10" t="str">
        <f>IF(AND(ISERROR(MATCH(M6,'Familia 4'!$G$9:$Z$9,0)),ISNUMBER('Familia 4'!M7)),MAX(Datos!J35:J54),"FA")</f>
        <v>FA</v>
      </c>
      <c r="N7" s="10" t="str">
        <f>IF(AND(ISERROR(MATCH(N6,'Familia 4'!$G$9:$Z$9,0)),ISNUMBER('Familia 4'!N7)),MAX(Datos!K35:K54),"FA")</f>
        <v>FA</v>
      </c>
      <c r="O7" s="10">
        <f>IF(AND(ISERROR(MATCH(O6,'Familia 4'!$G$9:$Z$9,0)),ISNUMBER('Familia 4'!O7)),MAX(Datos!L35:L54),"FA")</f>
        <v>2</v>
      </c>
      <c r="P7" s="10" t="str">
        <f>IF(AND(ISERROR(MATCH(P6,'Familia 4'!$G$9:$Z$9,0)),ISNUMBER('Familia 4'!P7)),MAX(Datos!M35:M54),"FA")</f>
        <v>FA</v>
      </c>
      <c r="Q7" s="10" t="str">
        <f>IF(AND(ISERROR(MATCH(Q6,'Familia 4'!$G$9:$Z$9,0)),ISNUMBER('Familia 4'!Q7)),MAX(Datos!N35:N54),"FA")</f>
        <v>FA</v>
      </c>
      <c r="R7" s="10" t="str">
        <f>IF(AND(ISERROR(MATCH(R6,'Familia 4'!$G$9:$Z$9,0)),ISNUMBER('Familia 4'!R7)),MAX(Datos!O35:O54),"FA")</f>
        <v>FA</v>
      </c>
      <c r="S7" s="10">
        <f>IF(AND(ISERROR(MATCH(S6,'Familia 4'!$G$9:$Z$9,0)),ISNUMBER('Familia 4'!S7)),MAX(Datos!P35:P54),"FA")</f>
        <v>1</v>
      </c>
      <c r="T7" s="10">
        <f>IF(AND(ISERROR(MATCH(T6,'Familia 4'!$G$9:$Z$9,0)),ISNUMBER('Familia 4'!T7)),MAX(Datos!Q35:Q54),"FA")</f>
        <v>2</v>
      </c>
      <c r="U7" s="10" t="str">
        <f>IF(AND(ISERROR(MATCH(U6,'Familia 4'!$G$9:$Z$9,0)),ISNUMBER('Familia 4'!U7)),MAX(Datos!R35:R54),"FA")</f>
        <v>FA</v>
      </c>
      <c r="V7" s="10">
        <f>IF(AND(ISERROR(MATCH(V6,'Familia 4'!$G$9:$Z$9,0)),ISNUMBER('Familia 4'!V7)),MAX(Datos!S35:S54),"FA")</f>
        <v>0</v>
      </c>
      <c r="W7" s="10">
        <f>IF(AND(ISERROR(MATCH(W6,'Familia 4'!$G$9:$Z$9,0)),ISNUMBER('Familia 4'!W7)),MAX(Datos!T35:T54),"FA")</f>
        <v>0</v>
      </c>
      <c r="X7" s="10">
        <f>IF(AND(ISERROR(MATCH(X6,'Familia 4'!$G$9:$Z$9,0)),ISNUMBER('Familia 4'!X7)),MAX(Datos!U35:U54),"FA")</f>
        <v>0</v>
      </c>
      <c r="Y7" s="10">
        <f>IF(AND(ISERROR(MATCH(Y6,'Familia 4'!$G$9:$Z$9,0)),ISNUMBER('Familia 4'!Y7)),MAX(Datos!V35:V54),"FA")</f>
        <v>0</v>
      </c>
      <c r="Z7" s="10">
        <f>IF(AND(ISERROR(MATCH(Z6,'Familia 4'!$G$9:$Z$9,0)),ISNUMBER('Familia 4'!Z7)),MAX(Datos!W35:W54),"FA")</f>
        <v>0</v>
      </c>
      <c r="AA7" s="48"/>
      <c r="AB7" s="48"/>
      <c r="AC7" s="48"/>
    </row>
    <row r="8" spans="1:29" ht="39.75" customHeight="1" x14ac:dyDescent="0.2">
      <c r="C8" s="123"/>
      <c r="D8" s="123"/>
      <c r="E8" s="123"/>
      <c r="F8" s="124" t="s">
        <v>41</v>
      </c>
      <c r="G8" s="125" t="str">
        <f>IF(AND(ISNUMBER(G7),Datos!D34="",G7&gt;=$I$4),"C","")</f>
        <v/>
      </c>
      <c r="H8" s="125" t="str">
        <f>IF(AND(ISNUMBER(H7),Datos!E34="",H7&gt;=$I$4),"C","")</f>
        <v/>
      </c>
      <c r="I8" s="125" t="str">
        <f>IF(AND(ISNUMBER(I7),Datos!F34="",I7&gt;=$I$4),"C","")</f>
        <v/>
      </c>
      <c r="J8" s="125" t="str">
        <f>IF(AND(ISNUMBER(J7),Datos!G34="",J7&gt;=$I$4),"C","")</f>
        <v/>
      </c>
      <c r="K8" s="125" t="str">
        <f>IF(AND(ISNUMBER(K7),Datos!H34="",K7&gt;=$I$4),"C","")</f>
        <v/>
      </c>
      <c r="L8" s="125" t="str">
        <f>IF(AND(ISNUMBER(L7),Datos!I34="",L7&gt;=$I$4),"C","")</f>
        <v/>
      </c>
      <c r="M8" s="125" t="str">
        <f>IF(AND(ISNUMBER(M7),Datos!J34="",M7&gt;=$I$4),"C","")</f>
        <v/>
      </c>
      <c r="N8" s="125" t="str">
        <f>IF(AND(ISNUMBER(N7),Datos!K34="",N7&gt;=$I$4),"C","")</f>
        <v/>
      </c>
      <c r="O8" s="125" t="str">
        <f>IF(AND(ISNUMBER(O7),Datos!L34="",O7&gt;=$I$4),"C","")</f>
        <v>C</v>
      </c>
      <c r="P8" s="125" t="str">
        <f>IF(AND(ISNUMBER(P7),Datos!M34="",P7&gt;=$I$4),"C","")</f>
        <v/>
      </c>
      <c r="Q8" s="125" t="str">
        <f>IF(AND(ISNUMBER(Q7),Datos!N34="",Q7&gt;=$I$4),"C","")</f>
        <v/>
      </c>
      <c r="R8" s="125" t="str">
        <f>IF(AND(ISNUMBER(R7),Datos!O34="",R7&gt;=$I$4),"C","")</f>
        <v/>
      </c>
      <c r="S8" s="125" t="str">
        <f>IF(AND(ISNUMBER(S7),Datos!P34="",S7&gt;=$I$4),"C","")</f>
        <v>C</v>
      </c>
      <c r="T8" s="125" t="str">
        <f>IF(AND(ISNUMBER(T7),Datos!Q34="",T7&gt;=$I$4),"C","")</f>
        <v>C</v>
      </c>
      <c r="U8" s="125" t="str">
        <f>IF(AND(ISNUMBER(U7),Datos!R34="",U7&gt;=$I$4),"C","")</f>
        <v/>
      </c>
      <c r="V8" s="125" t="str">
        <f>IF(AND(ISNUMBER(V7),Datos!S34="",V7&gt;=$I$4),"C","")</f>
        <v/>
      </c>
      <c r="W8" s="125" t="str">
        <f>IF(AND(ISNUMBER(W7),Datos!T34="",W7&gt;=$I$4),"C","")</f>
        <v/>
      </c>
      <c r="X8" s="125" t="str">
        <f>IF(AND(ISNUMBER(X7),Datos!U34="",X7&gt;=$I$4),"C","")</f>
        <v/>
      </c>
      <c r="Y8" s="125" t="str">
        <f>IF(AND(ISNUMBER(Y7),Datos!V34="",Y7&gt;=$I$4),"C","")</f>
        <v/>
      </c>
      <c r="Z8" s="125" t="str">
        <f>IF(AND(ISNUMBER(Z7),Datos!W34="",Z7&gt;=$I$4),"C","")</f>
        <v/>
      </c>
      <c r="AA8" s="48"/>
      <c r="AB8" s="48"/>
      <c r="AC8" s="48"/>
    </row>
    <row r="9" spans="1:29" ht="20" customHeight="1" x14ac:dyDescent="0.25">
      <c r="F9" s="122" t="s">
        <v>50</v>
      </c>
      <c r="G9" s="126">
        <f>IF(G6&gt;MAX($G56:$Z56),0,HLOOKUP(G6,$G$56:$Z$59,ROW($G59)-ROW($G56)+1,FALSE))</f>
        <v>9</v>
      </c>
      <c r="H9" s="127">
        <f t="shared" ref="H9:Z9" si="0">IF(H6&gt;MAX($G56:$Z56),0,HLOOKUP(H6,$G$56:$Z$59,ROW($G59)-ROW($G56)+1,FALSE))</f>
        <v>13</v>
      </c>
      <c r="I9" s="127">
        <f t="shared" si="0"/>
        <v>14</v>
      </c>
      <c r="J9" s="127">
        <f t="shared" si="0"/>
        <v>0</v>
      </c>
      <c r="K9" s="127">
        <f t="shared" si="0"/>
        <v>0</v>
      </c>
      <c r="L9" s="127">
        <f t="shared" si="0"/>
        <v>0</v>
      </c>
      <c r="M9" s="127">
        <f t="shared" si="0"/>
        <v>0</v>
      </c>
      <c r="N9" s="127">
        <f t="shared" si="0"/>
        <v>0</v>
      </c>
      <c r="O9" s="127">
        <f t="shared" si="0"/>
        <v>0</v>
      </c>
      <c r="P9" s="127">
        <f t="shared" si="0"/>
        <v>0</v>
      </c>
      <c r="Q9" s="127">
        <f t="shared" si="0"/>
        <v>0</v>
      </c>
      <c r="R9" s="127">
        <f t="shared" si="0"/>
        <v>0</v>
      </c>
      <c r="S9" s="127">
        <f t="shared" si="0"/>
        <v>0</v>
      </c>
      <c r="T9" s="127">
        <f t="shared" si="0"/>
        <v>0</v>
      </c>
      <c r="U9" s="127">
        <f t="shared" si="0"/>
        <v>0</v>
      </c>
      <c r="V9" s="127">
        <f t="shared" si="0"/>
        <v>0</v>
      </c>
      <c r="W9" s="127">
        <f t="shared" si="0"/>
        <v>0</v>
      </c>
      <c r="X9" s="127">
        <f t="shared" si="0"/>
        <v>0</v>
      </c>
      <c r="Y9" s="127">
        <f t="shared" si="0"/>
        <v>0</v>
      </c>
      <c r="Z9" s="128">
        <f t="shared" si="0"/>
        <v>0</v>
      </c>
      <c r="AA9" s="48"/>
      <c r="AB9" s="48"/>
      <c r="AC9" s="48"/>
    </row>
    <row r="10" spans="1:29" ht="24.75" hidden="1" customHeight="1" x14ac:dyDescent="0.2">
      <c r="A10" s="48"/>
      <c r="B10" s="64"/>
      <c r="C10" s="64"/>
      <c r="D10" s="64"/>
      <c r="E10" s="64"/>
      <c r="F10" s="65" t="s">
        <v>20</v>
      </c>
      <c r="G10" s="66">
        <f>G6</f>
        <v>1</v>
      </c>
      <c r="H10" s="66">
        <f t="shared" ref="H10:Z10" si="1">H6</f>
        <v>2</v>
      </c>
      <c r="I10" s="66">
        <f t="shared" si="1"/>
        <v>3</v>
      </c>
      <c r="J10" s="66">
        <f t="shared" si="1"/>
        <v>4</v>
      </c>
      <c r="K10" s="66">
        <f t="shared" si="1"/>
        <v>5</v>
      </c>
      <c r="L10" s="66">
        <f t="shared" si="1"/>
        <v>6</v>
      </c>
      <c r="M10" s="66">
        <f t="shared" si="1"/>
        <v>7</v>
      </c>
      <c r="N10" s="66">
        <f t="shared" si="1"/>
        <v>8</v>
      </c>
      <c r="O10" s="66">
        <f t="shared" si="1"/>
        <v>9</v>
      </c>
      <c r="P10" s="66">
        <f t="shared" si="1"/>
        <v>10</v>
      </c>
      <c r="Q10" s="66">
        <f t="shared" si="1"/>
        <v>11</v>
      </c>
      <c r="R10" s="66">
        <f t="shared" si="1"/>
        <v>12</v>
      </c>
      <c r="S10" s="66">
        <f t="shared" si="1"/>
        <v>13</v>
      </c>
      <c r="T10" s="66">
        <f t="shared" si="1"/>
        <v>14</v>
      </c>
      <c r="U10" s="66">
        <f t="shared" si="1"/>
        <v>15</v>
      </c>
      <c r="V10" s="66">
        <f t="shared" si="1"/>
        <v>16</v>
      </c>
      <c r="W10" s="66">
        <f t="shared" si="1"/>
        <v>17</v>
      </c>
      <c r="X10" s="66">
        <f t="shared" si="1"/>
        <v>18</v>
      </c>
      <c r="Y10" s="66">
        <f t="shared" si="1"/>
        <v>19</v>
      </c>
      <c r="Z10" s="66">
        <f t="shared" si="1"/>
        <v>20</v>
      </c>
      <c r="AA10" s="67"/>
      <c r="AB10" s="48"/>
      <c r="AC10" s="48"/>
    </row>
    <row r="11" spans="1:29" ht="9.75" hidden="1" customHeight="1" x14ac:dyDescent="0.2">
      <c r="A11" s="48"/>
      <c r="B11" s="64"/>
      <c r="C11" s="167" t="s">
        <v>42</v>
      </c>
      <c r="D11" s="167"/>
      <c r="E11" s="68" t="str">
        <f>Datos!C10</f>
        <v>P1</v>
      </c>
      <c r="F11" s="69">
        <f t="shared" ref="F11:F30" si="2">SUM(G11:Z11)</f>
        <v>0</v>
      </c>
      <c r="G11" s="68">
        <f>IF(G$8="C",Datos!D10,0)</f>
        <v>0</v>
      </c>
      <c r="H11" s="68">
        <f>IF(H$8="C",Datos!E10,0)</f>
        <v>0</v>
      </c>
      <c r="I11" s="68">
        <f>IF(I$8="C",Datos!F10,0)</f>
        <v>0</v>
      </c>
      <c r="J11" s="68">
        <f>IF(J$8="C",Datos!G10,0)</f>
        <v>0</v>
      </c>
      <c r="K11" s="68">
        <f>IF(K$8="C",Datos!H10,0)</f>
        <v>0</v>
      </c>
      <c r="L11" s="68">
        <f>IF(L$8="C",Datos!I10,0)</f>
        <v>0</v>
      </c>
      <c r="M11" s="68">
        <f>IF(M$8="C",Datos!J10,0)</f>
        <v>0</v>
      </c>
      <c r="N11" s="68">
        <f>IF(N$8="C",Datos!K10,0)</f>
        <v>0</v>
      </c>
      <c r="O11" s="68">
        <f>IF(O$8="C",Datos!L10,0)</f>
        <v>0</v>
      </c>
      <c r="P11" s="68">
        <f>IF(P$8="C",Datos!M10,0)</f>
        <v>0</v>
      </c>
      <c r="Q11" s="68">
        <f>IF(Q$8="C",Datos!N10,0)</f>
        <v>0</v>
      </c>
      <c r="R11" s="68">
        <f>IF(R$8="C",Datos!O10,0)</f>
        <v>0</v>
      </c>
      <c r="S11" s="68">
        <f>IF(S$8="C",Datos!P10,0)</f>
        <v>0</v>
      </c>
      <c r="T11" s="68">
        <f>IF(T$8="C",Datos!Q10,0)</f>
        <v>0</v>
      </c>
      <c r="U11" s="68">
        <f>IF(U$8="C",Datos!R10,0)</f>
        <v>0</v>
      </c>
      <c r="V11" s="68">
        <f>IF(V$8="C",Datos!S10,0)</f>
        <v>0</v>
      </c>
      <c r="W11" s="68">
        <f>IF(W$8="C",Datos!T10,0)</f>
        <v>0</v>
      </c>
      <c r="X11" s="68">
        <f>IF(X$8="C",Datos!U10,0)</f>
        <v>0</v>
      </c>
      <c r="Y11" s="68">
        <f>IF(Y$8="C",Datos!V10,0)</f>
        <v>0</v>
      </c>
      <c r="Z11" s="70">
        <f>IF(Z$8="C",Datos!W10,0)</f>
        <v>0</v>
      </c>
      <c r="AA11" s="71" t="str">
        <f>Datos!C10</f>
        <v>P1</v>
      </c>
      <c r="AB11" s="48"/>
      <c r="AC11" s="48"/>
    </row>
    <row r="12" spans="1:29" ht="9.75" hidden="1" customHeight="1" x14ac:dyDescent="0.2">
      <c r="A12" s="48"/>
      <c r="B12" s="64"/>
      <c r="C12" s="167"/>
      <c r="D12" s="167"/>
      <c r="E12" s="68" t="str">
        <f>Datos!C11</f>
        <v>P2</v>
      </c>
      <c r="F12" s="69">
        <f t="shared" si="2"/>
        <v>0</v>
      </c>
      <c r="G12" s="68">
        <f>IF(G$8="C",Datos!D11,0)</f>
        <v>0</v>
      </c>
      <c r="H12" s="68">
        <f>IF(H$8="C",Datos!E11,0)</f>
        <v>0</v>
      </c>
      <c r="I12" s="68">
        <f>IF(I$8="C",Datos!F11,0)</f>
        <v>0</v>
      </c>
      <c r="J12" s="68">
        <f>IF(J$8="C",Datos!G11,0)</f>
        <v>0</v>
      </c>
      <c r="K12" s="68">
        <f>IF(K$8="C",Datos!H11,0)</f>
        <v>0</v>
      </c>
      <c r="L12" s="68">
        <f>IF(L$8="C",Datos!I11,0)</f>
        <v>0</v>
      </c>
      <c r="M12" s="68">
        <f>IF(M$8="C",Datos!J11,0)</f>
        <v>0</v>
      </c>
      <c r="N12" s="68">
        <f>IF(N$8="C",Datos!K11,0)</f>
        <v>0</v>
      </c>
      <c r="O12" s="68">
        <f>IF(O$8="C",Datos!L11,0)</f>
        <v>0</v>
      </c>
      <c r="P12" s="68">
        <f>IF(P$8="C",Datos!M11,0)</f>
        <v>0</v>
      </c>
      <c r="Q12" s="68">
        <f>IF(Q$8="C",Datos!N11,0)</f>
        <v>0</v>
      </c>
      <c r="R12" s="68">
        <f>IF(R$8="C",Datos!O11,0)</f>
        <v>0</v>
      </c>
      <c r="S12" s="68">
        <f>IF(S$8="C",Datos!P11,0)</f>
        <v>0</v>
      </c>
      <c r="T12" s="68">
        <f>IF(T$8="C",Datos!Q11,0)</f>
        <v>0</v>
      </c>
      <c r="U12" s="68">
        <f>IF(U$8="C",Datos!R11,0)</f>
        <v>0</v>
      </c>
      <c r="V12" s="68">
        <f>IF(V$8="C",Datos!S11,0)</f>
        <v>0</v>
      </c>
      <c r="W12" s="68">
        <f>IF(W$8="C",Datos!T11,0)</f>
        <v>0</v>
      </c>
      <c r="X12" s="68">
        <f>IF(X$8="C",Datos!U11,0)</f>
        <v>0</v>
      </c>
      <c r="Y12" s="68">
        <f>IF(Y$8="C",Datos!V11,0)</f>
        <v>0</v>
      </c>
      <c r="Z12" s="70">
        <f>IF(Z$8="C",Datos!W11,0)</f>
        <v>0</v>
      </c>
      <c r="AA12" s="71" t="str">
        <f>Datos!C11</f>
        <v>P2</v>
      </c>
      <c r="AB12" s="48"/>
      <c r="AC12" s="48"/>
    </row>
    <row r="13" spans="1:29" ht="9.75" hidden="1" customHeight="1" x14ac:dyDescent="0.2">
      <c r="A13" s="48"/>
      <c r="B13" s="64"/>
      <c r="C13" s="64"/>
      <c r="D13" s="64"/>
      <c r="E13" s="68" t="str">
        <f>Datos!C12</f>
        <v>P3</v>
      </c>
      <c r="F13" s="69">
        <f t="shared" si="2"/>
        <v>0</v>
      </c>
      <c r="G13" s="68">
        <f>IF(G$8="C",Datos!D12,0)</f>
        <v>0</v>
      </c>
      <c r="H13" s="68">
        <f>IF(H$8="C",Datos!E12,0)</f>
        <v>0</v>
      </c>
      <c r="I13" s="68">
        <f>IF(I$8="C",Datos!F12,0)</f>
        <v>0</v>
      </c>
      <c r="J13" s="68">
        <f>IF(J$8="C",Datos!G12,0)</f>
        <v>0</v>
      </c>
      <c r="K13" s="68">
        <f>IF(K$8="C",Datos!H12,0)</f>
        <v>0</v>
      </c>
      <c r="L13" s="68">
        <f>IF(L$8="C",Datos!I12,0)</f>
        <v>0</v>
      </c>
      <c r="M13" s="68">
        <f>IF(M$8="C",Datos!J12,0)</f>
        <v>0</v>
      </c>
      <c r="N13" s="68">
        <f>IF(N$8="C",Datos!K12,0)</f>
        <v>0</v>
      </c>
      <c r="O13" s="68">
        <f>IF(O$8="C",Datos!L12,0)</f>
        <v>0</v>
      </c>
      <c r="P13" s="68">
        <f>IF(P$8="C",Datos!M12,0)</f>
        <v>0</v>
      </c>
      <c r="Q13" s="68">
        <f>IF(Q$8="C",Datos!N12,0)</f>
        <v>0</v>
      </c>
      <c r="R13" s="68">
        <f>IF(R$8="C",Datos!O12,0)</f>
        <v>0</v>
      </c>
      <c r="S13" s="68">
        <f>IF(S$8="C",Datos!P12,0)</f>
        <v>0</v>
      </c>
      <c r="T13" s="68">
        <f>IF(T$8="C",Datos!Q12,0)</f>
        <v>0</v>
      </c>
      <c r="U13" s="68">
        <f>IF(U$8="C",Datos!R12,0)</f>
        <v>0</v>
      </c>
      <c r="V13" s="68">
        <f>IF(V$8="C",Datos!S12,0)</f>
        <v>0</v>
      </c>
      <c r="W13" s="68">
        <f>IF(W$8="C",Datos!T12,0)</f>
        <v>0</v>
      </c>
      <c r="X13" s="68">
        <f>IF(X$8="C",Datos!U12,0)</f>
        <v>0</v>
      </c>
      <c r="Y13" s="68">
        <f>IF(Y$8="C",Datos!V12,0)</f>
        <v>0</v>
      </c>
      <c r="Z13" s="70">
        <f>IF(Z$8="C",Datos!W12,0)</f>
        <v>0</v>
      </c>
      <c r="AA13" s="71" t="str">
        <f>Datos!C12</f>
        <v>P3</v>
      </c>
      <c r="AB13" s="48"/>
      <c r="AC13" s="48"/>
    </row>
    <row r="14" spans="1:29" ht="9.75" hidden="1" customHeight="1" x14ac:dyDescent="0.2">
      <c r="A14" s="48"/>
      <c r="B14" s="64"/>
      <c r="C14" s="64"/>
      <c r="D14" s="64"/>
      <c r="E14" s="68" t="str">
        <f>Datos!C13</f>
        <v>P4</v>
      </c>
      <c r="F14" s="69">
        <f t="shared" si="2"/>
        <v>3</v>
      </c>
      <c r="G14" s="68">
        <f>IF(G$8="C",Datos!D13,0)</f>
        <v>0</v>
      </c>
      <c r="H14" s="68">
        <f>IF(H$8="C",Datos!E13,0)</f>
        <v>0</v>
      </c>
      <c r="I14" s="68">
        <f>IF(I$8="C",Datos!F13,0)</f>
        <v>0</v>
      </c>
      <c r="J14" s="68">
        <f>IF(J$8="C",Datos!G13,0)</f>
        <v>0</v>
      </c>
      <c r="K14" s="68">
        <f>IF(K$8="C",Datos!H13,0)</f>
        <v>0</v>
      </c>
      <c r="L14" s="68">
        <f>IF(L$8="C",Datos!I13,0)</f>
        <v>0</v>
      </c>
      <c r="M14" s="68">
        <f>IF(M$8="C",Datos!J13,0)</f>
        <v>0</v>
      </c>
      <c r="N14" s="68">
        <f>IF(N$8="C",Datos!K13,0)</f>
        <v>0</v>
      </c>
      <c r="O14" s="68">
        <f>IF(O$8="C",Datos!L13,0)</f>
        <v>1</v>
      </c>
      <c r="P14" s="68">
        <f>IF(P$8="C",Datos!M13,0)</f>
        <v>0</v>
      </c>
      <c r="Q14" s="68">
        <f>IF(Q$8="C",Datos!N13,0)</f>
        <v>0</v>
      </c>
      <c r="R14" s="68">
        <f>IF(R$8="C",Datos!O13,0)</f>
        <v>0</v>
      </c>
      <c r="S14" s="68">
        <f>IF(S$8="C",Datos!P13,0)</f>
        <v>1</v>
      </c>
      <c r="T14" s="68">
        <f>IF(T$8="C",Datos!Q13,0)</f>
        <v>1</v>
      </c>
      <c r="U14" s="68">
        <f>IF(U$8="C",Datos!R13,0)</f>
        <v>0</v>
      </c>
      <c r="V14" s="68">
        <f>IF(V$8="C",Datos!S13,0)</f>
        <v>0</v>
      </c>
      <c r="W14" s="68">
        <f>IF(W$8="C",Datos!T13,0)</f>
        <v>0</v>
      </c>
      <c r="X14" s="68">
        <f>IF(X$8="C",Datos!U13,0)</f>
        <v>0</v>
      </c>
      <c r="Y14" s="68">
        <f>IF(Y$8="C",Datos!V13,0)</f>
        <v>0</v>
      </c>
      <c r="Z14" s="70">
        <f>IF(Z$8="C",Datos!W13,0)</f>
        <v>0</v>
      </c>
      <c r="AA14" s="71" t="str">
        <f>Datos!C13</f>
        <v>P4</v>
      </c>
      <c r="AB14" s="48"/>
      <c r="AC14" s="48"/>
    </row>
    <row r="15" spans="1:29" ht="9.75" hidden="1" customHeight="1" x14ac:dyDescent="0.2">
      <c r="A15" s="48"/>
      <c r="B15" s="64"/>
      <c r="C15" s="64"/>
      <c r="D15" s="64"/>
      <c r="E15" s="68" t="str">
        <f>Datos!C14</f>
        <v>P5</v>
      </c>
      <c r="F15" s="69">
        <f t="shared" si="2"/>
        <v>0</v>
      </c>
      <c r="G15" s="68">
        <f>IF(G$8="C",Datos!D14,0)</f>
        <v>0</v>
      </c>
      <c r="H15" s="68">
        <f>IF(H$8="C",Datos!E14,0)</f>
        <v>0</v>
      </c>
      <c r="I15" s="68">
        <f>IF(I$8="C",Datos!F14,0)</f>
        <v>0</v>
      </c>
      <c r="J15" s="68">
        <f>IF(J$8="C",Datos!G14,0)</f>
        <v>0</v>
      </c>
      <c r="K15" s="68">
        <f>IF(K$8="C",Datos!H14,0)</f>
        <v>0</v>
      </c>
      <c r="L15" s="68">
        <f>IF(L$8="C",Datos!I14,0)</f>
        <v>0</v>
      </c>
      <c r="M15" s="68">
        <f>IF(M$8="C",Datos!J14,0)</f>
        <v>0</v>
      </c>
      <c r="N15" s="68">
        <f>IF(N$8="C",Datos!K14,0)</f>
        <v>0</v>
      </c>
      <c r="O15" s="68">
        <f>IF(O$8="C",Datos!L14,0)</f>
        <v>0</v>
      </c>
      <c r="P15" s="68">
        <f>IF(P$8="C",Datos!M14,0)</f>
        <v>0</v>
      </c>
      <c r="Q15" s="68">
        <f>IF(Q$8="C",Datos!N14,0)</f>
        <v>0</v>
      </c>
      <c r="R15" s="68">
        <f>IF(R$8="C",Datos!O14,0)</f>
        <v>0</v>
      </c>
      <c r="S15" s="68">
        <f>IF(S$8="C",Datos!P14,0)</f>
        <v>0</v>
      </c>
      <c r="T15" s="68">
        <f>IF(T$8="C",Datos!Q14,0)</f>
        <v>0</v>
      </c>
      <c r="U15" s="68">
        <f>IF(U$8="C",Datos!R14,0)</f>
        <v>0</v>
      </c>
      <c r="V15" s="68">
        <f>IF(V$8="C",Datos!S14,0)</f>
        <v>0</v>
      </c>
      <c r="W15" s="68">
        <f>IF(W$8="C",Datos!T14,0)</f>
        <v>0</v>
      </c>
      <c r="X15" s="68">
        <f>IF(X$8="C",Datos!U14,0)</f>
        <v>0</v>
      </c>
      <c r="Y15" s="68">
        <f>IF(Y$8="C",Datos!V14,0)</f>
        <v>0</v>
      </c>
      <c r="Z15" s="70">
        <f>IF(Z$8="C",Datos!W14,0)</f>
        <v>0</v>
      </c>
      <c r="AA15" s="71" t="str">
        <f>Datos!C14</f>
        <v>P5</v>
      </c>
      <c r="AB15" s="48"/>
      <c r="AC15" s="48"/>
    </row>
    <row r="16" spans="1:29" ht="9.75" hidden="1" customHeight="1" x14ac:dyDescent="0.2">
      <c r="A16" s="48"/>
      <c r="B16" s="64"/>
      <c r="C16" s="64"/>
      <c r="D16" s="64"/>
      <c r="E16" s="68" t="str">
        <f>Datos!C15</f>
        <v>P6</v>
      </c>
      <c r="F16" s="69">
        <f t="shared" si="2"/>
        <v>0</v>
      </c>
      <c r="G16" s="68">
        <f>IF(G$8="C",Datos!D15,0)</f>
        <v>0</v>
      </c>
      <c r="H16" s="68">
        <f>IF(H$8="C",Datos!E15,0)</f>
        <v>0</v>
      </c>
      <c r="I16" s="68">
        <f>IF(I$8="C",Datos!F15,0)</f>
        <v>0</v>
      </c>
      <c r="J16" s="68">
        <f>IF(J$8="C",Datos!G15,0)</f>
        <v>0</v>
      </c>
      <c r="K16" s="68">
        <f>IF(K$8="C",Datos!H15,0)</f>
        <v>0</v>
      </c>
      <c r="L16" s="68">
        <f>IF(L$8="C",Datos!I15,0)</f>
        <v>0</v>
      </c>
      <c r="M16" s="68">
        <f>IF(M$8="C",Datos!J15,0)</f>
        <v>0</v>
      </c>
      <c r="N16" s="68">
        <f>IF(N$8="C",Datos!K15,0)</f>
        <v>0</v>
      </c>
      <c r="O16" s="68">
        <f>IF(O$8="C",Datos!L15,0)</f>
        <v>0</v>
      </c>
      <c r="P16" s="68">
        <f>IF(P$8="C",Datos!M15,0)</f>
        <v>0</v>
      </c>
      <c r="Q16" s="68">
        <f>IF(Q$8="C",Datos!N15,0)</f>
        <v>0</v>
      </c>
      <c r="R16" s="68">
        <f>IF(R$8="C",Datos!O15,0)</f>
        <v>0</v>
      </c>
      <c r="S16" s="68">
        <f>IF(S$8="C",Datos!P15,0)</f>
        <v>0</v>
      </c>
      <c r="T16" s="68">
        <f>IF(T$8="C",Datos!Q15,0)</f>
        <v>0</v>
      </c>
      <c r="U16" s="68">
        <f>IF(U$8="C",Datos!R15,0)</f>
        <v>0</v>
      </c>
      <c r="V16" s="68">
        <f>IF(V$8="C",Datos!S15,0)</f>
        <v>0</v>
      </c>
      <c r="W16" s="68">
        <f>IF(W$8="C",Datos!T15,0)</f>
        <v>0</v>
      </c>
      <c r="X16" s="68">
        <f>IF(X$8="C",Datos!U15,0)</f>
        <v>0</v>
      </c>
      <c r="Y16" s="68">
        <f>IF(Y$8="C",Datos!V15,0)</f>
        <v>0</v>
      </c>
      <c r="Z16" s="70">
        <f>IF(Z$8="C",Datos!W15,0)</f>
        <v>0</v>
      </c>
      <c r="AA16" s="71" t="str">
        <f>Datos!C15</f>
        <v>P6</v>
      </c>
      <c r="AB16" s="48"/>
      <c r="AC16" s="48"/>
    </row>
    <row r="17" spans="1:29" ht="9.75" hidden="1" customHeight="1" x14ac:dyDescent="0.2">
      <c r="A17" s="48"/>
      <c r="B17" s="64"/>
      <c r="C17" s="64"/>
      <c r="D17" s="64"/>
      <c r="E17" s="68" t="str">
        <f>Datos!C16</f>
        <v>P7</v>
      </c>
      <c r="F17" s="69">
        <f t="shared" si="2"/>
        <v>1</v>
      </c>
      <c r="G17" s="68">
        <f>IF(G$8="C",Datos!D16,0)</f>
        <v>0</v>
      </c>
      <c r="H17" s="68">
        <f>IF(H$8="C",Datos!E16,0)</f>
        <v>0</v>
      </c>
      <c r="I17" s="68">
        <f>IF(I$8="C",Datos!F16,0)</f>
        <v>0</v>
      </c>
      <c r="J17" s="68">
        <f>IF(J$8="C",Datos!G16,0)</f>
        <v>0</v>
      </c>
      <c r="K17" s="68">
        <f>IF(K$8="C",Datos!H16,0)</f>
        <v>0</v>
      </c>
      <c r="L17" s="68">
        <f>IF(L$8="C",Datos!I16,0)</f>
        <v>0</v>
      </c>
      <c r="M17" s="68">
        <f>IF(M$8="C",Datos!J16,0)</f>
        <v>0</v>
      </c>
      <c r="N17" s="68">
        <f>IF(N$8="C",Datos!K16,0)</f>
        <v>0</v>
      </c>
      <c r="O17" s="68">
        <f>IF(O$8="C",Datos!L16,0)</f>
        <v>0</v>
      </c>
      <c r="P17" s="68">
        <f>IF(P$8="C",Datos!M16,0)</f>
        <v>0</v>
      </c>
      <c r="Q17" s="68">
        <f>IF(Q$8="C",Datos!N16,0)</f>
        <v>0</v>
      </c>
      <c r="R17" s="68">
        <f>IF(R$8="C",Datos!O16,0)</f>
        <v>0</v>
      </c>
      <c r="S17" s="68">
        <f>IF(S$8="C",Datos!P16,0)</f>
        <v>1</v>
      </c>
      <c r="T17" s="68">
        <f>IF(T$8="C",Datos!Q16,0)</f>
        <v>0</v>
      </c>
      <c r="U17" s="68">
        <f>IF(U$8="C",Datos!R16,0)</f>
        <v>0</v>
      </c>
      <c r="V17" s="68">
        <f>IF(V$8="C",Datos!S16,0)</f>
        <v>0</v>
      </c>
      <c r="W17" s="68">
        <f>IF(W$8="C",Datos!T16,0)</f>
        <v>0</v>
      </c>
      <c r="X17" s="68">
        <f>IF(X$8="C",Datos!U16,0)</f>
        <v>0</v>
      </c>
      <c r="Y17" s="68">
        <f>IF(Y$8="C",Datos!V16,0)</f>
        <v>0</v>
      </c>
      <c r="Z17" s="70">
        <f>IF(Z$8="C",Datos!W16,0)</f>
        <v>0</v>
      </c>
      <c r="AA17" s="71" t="str">
        <f>Datos!C16</f>
        <v>P7</v>
      </c>
      <c r="AB17" s="48"/>
      <c r="AC17" s="48"/>
    </row>
    <row r="18" spans="1:29" ht="9.75" hidden="1" customHeight="1" x14ac:dyDescent="0.2">
      <c r="A18" s="48"/>
      <c r="B18" s="64"/>
      <c r="C18" s="64"/>
      <c r="D18" s="64"/>
      <c r="E18" s="68" t="str">
        <f>Datos!C17</f>
        <v>P8</v>
      </c>
      <c r="F18" s="69">
        <f t="shared" si="2"/>
        <v>0</v>
      </c>
      <c r="G18" s="68">
        <f>IF(G$8="C",Datos!D17,0)</f>
        <v>0</v>
      </c>
      <c r="H18" s="68">
        <f>IF(H$8="C",Datos!E17,0)</f>
        <v>0</v>
      </c>
      <c r="I18" s="68">
        <f>IF(I$8="C",Datos!F17,0)</f>
        <v>0</v>
      </c>
      <c r="J18" s="68">
        <f>IF(J$8="C",Datos!G17,0)</f>
        <v>0</v>
      </c>
      <c r="K18" s="68">
        <f>IF(K$8="C",Datos!H17,0)</f>
        <v>0</v>
      </c>
      <c r="L18" s="68">
        <f>IF(L$8="C",Datos!I17,0)</f>
        <v>0</v>
      </c>
      <c r="M18" s="68">
        <f>IF(M$8="C",Datos!J17,0)</f>
        <v>0</v>
      </c>
      <c r="N18" s="68">
        <f>IF(N$8="C",Datos!K17,0)</f>
        <v>0</v>
      </c>
      <c r="O18" s="68">
        <f>IF(O$8="C",Datos!L17,0)</f>
        <v>0</v>
      </c>
      <c r="P18" s="68">
        <f>IF(P$8="C",Datos!M17,0)</f>
        <v>0</v>
      </c>
      <c r="Q18" s="68">
        <f>IF(Q$8="C",Datos!N17,0)</f>
        <v>0</v>
      </c>
      <c r="R18" s="68">
        <f>IF(R$8="C",Datos!O17,0)</f>
        <v>0</v>
      </c>
      <c r="S18" s="68">
        <f>IF(S$8="C",Datos!P17,0)</f>
        <v>0</v>
      </c>
      <c r="T18" s="68">
        <f>IF(T$8="C",Datos!Q17,0)</f>
        <v>0</v>
      </c>
      <c r="U18" s="68">
        <f>IF(U$8="C",Datos!R17,0)</f>
        <v>0</v>
      </c>
      <c r="V18" s="68">
        <f>IF(V$8="C",Datos!S17,0)</f>
        <v>0</v>
      </c>
      <c r="W18" s="68">
        <f>IF(W$8="C",Datos!T17,0)</f>
        <v>0</v>
      </c>
      <c r="X18" s="68">
        <f>IF(X$8="C",Datos!U17,0)</f>
        <v>0</v>
      </c>
      <c r="Y18" s="68">
        <f>IF(Y$8="C",Datos!V17,0)</f>
        <v>0</v>
      </c>
      <c r="Z18" s="70">
        <f>IF(Z$8="C",Datos!W17,0)</f>
        <v>0</v>
      </c>
      <c r="AA18" s="71" t="str">
        <f>Datos!C17</f>
        <v>P8</v>
      </c>
      <c r="AB18" s="48"/>
      <c r="AC18" s="48"/>
    </row>
    <row r="19" spans="1:29" ht="9.75" hidden="1" customHeight="1" x14ac:dyDescent="0.2">
      <c r="A19" s="48"/>
      <c r="B19" s="64"/>
      <c r="C19" s="64"/>
      <c r="D19" s="64"/>
      <c r="E19" s="68" t="str">
        <f>Datos!C18</f>
        <v>P9</v>
      </c>
      <c r="F19" s="69">
        <f t="shared" si="2"/>
        <v>0</v>
      </c>
      <c r="G19" s="68">
        <f>IF(G$8="C",Datos!D18,0)</f>
        <v>0</v>
      </c>
      <c r="H19" s="68">
        <f>IF(H$8="C",Datos!E18,0)</f>
        <v>0</v>
      </c>
      <c r="I19" s="68">
        <f>IF(I$8="C",Datos!F18,0)</f>
        <v>0</v>
      </c>
      <c r="J19" s="68">
        <f>IF(J$8="C",Datos!G18,0)</f>
        <v>0</v>
      </c>
      <c r="K19" s="68">
        <f>IF(K$8="C",Datos!H18,0)</f>
        <v>0</v>
      </c>
      <c r="L19" s="68">
        <f>IF(L$8="C",Datos!I18,0)</f>
        <v>0</v>
      </c>
      <c r="M19" s="68">
        <f>IF(M$8="C",Datos!J18,0)</f>
        <v>0</v>
      </c>
      <c r="N19" s="68">
        <f>IF(N$8="C",Datos!K18,0)</f>
        <v>0</v>
      </c>
      <c r="O19" s="68">
        <f>IF(O$8="C",Datos!L18,0)</f>
        <v>0</v>
      </c>
      <c r="P19" s="68">
        <f>IF(P$8="C",Datos!M18,0)</f>
        <v>0</v>
      </c>
      <c r="Q19" s="68">
        <f>IF(Q$8="C",Datos!N18,0)</f>
        <v>0</v>
      </c>
      <c r="R19" s="68">
        <f>IF(R$8="C",Datos!O18,0)</f>
        <v>0</v>
      </c>
      <c r="S19" s="68">
        <f>IF(S$8="C",Datos!P18,0)</f>
        <v>0</v>
      </c>
      <c r="T19" s="68">
        <f>IF(T$8="C",Datos!Q18,0)</f>
        <v>0</v>
      </c>
      <c r="U19" s="68">
        <f>IF(U$8="C",Datos!R18,0)</f>
        <v>0</v>
      </c>
      <c r="V19" s="68">
        <f>IF(V$8="C",Datos!S18,0)</f>
        <v>0</v>
      </c>
      <c r="W19" s="68">
        <f>IF(W$8="C",Datos!T18,0)</f>
        <v>0</v>
      </c>
      <c r="X19" s="68">
        <f>IF(X$8="C",Datos!U18,0)</f>
        <v>0</v>
      </c>
      <c r="Y19" s="68">
        <f>IF(Y$8="C",Datos!V18,0)</f>
        <v>0</v>
      </c>
      <c r="Z19" s="70">
        <f>IF(Z$8="C",Datos!W18,0)</f>
        <v>0</v>
      </c>
      <c r="AA19" s="71" t="str">
        <f>Datos!C18</f>
        <v>P9</v>
      </c>
      <c r="AB19" s="48"/>
      <c r="AC19" s="48"/>
    </row>
    <row r="20" spans="1:29" ht="9.75" hidden="1" customHeight="1" x14ac:dyDescent="0.2">
      <c r="A20" s="48"/>
      <c r="B20" s="64"/>
      <c r="C20" s="64"/>
      <c r="D20" s="64"/>
      <c r="E20" s="68" t="str">
        <f>Datos!C19</f>
        <v>P10</v>
      </c>
      <c r="F20" s="69">
        <f t="shared" si="2"/>
        <v>2</v>
      </c>
      <c r="G20" s="68">
        <f>IF(G$8="C",Datos!D19,0)</f>
        <v>0</v>
      </c>
      <c r="H20" s="68">
        <f>IF(H$8="C",Datos!E19,0)</f>
        <v>0</v>
      </c>
      <c r="I20" s="68">
        <f>IF(I$8="C",Datos!F19,0)</f>
        <v>0</v>
      </c>
      <c r="J20" s="68">
        <f>IF(J$8="C",Datos!G19,0)</f>
        <v>0</v>
      </c>
      <c r="K20" s="68">
        <f>IF(K$8="C",Datos!H19,0)</f>
        <v>0</v>
      </c>
      <c r="L20" s="68">
        <f>IF(L$8="C",Datos!I19,0)</f>
        <v>0</v>
      </c>
      <c r="M20" s="68">
        <f>IF(M$8="C",Datos!J19,0)</f>
        <v>0</v>
      </c>
      <c r="N20" s="68">
        <f>IF(N$8="C",Datos!K19,0)</f>
        <v>0</v>
      </c>
      <c r="O20" s="68">
        <f>IF(O$8="C",Datos!L19,0)</f>
        <v>1</v>
      </c>
      <c r="P20" s="68">
        <f>IF(P$8="C",Datos!M19,0)</f>
        <v>0</v>
      </c>
      <c r="Q20" s="68">
        <f>IF(Q$8="C",Datos!N19,0)</f>
        <v>0</v>
      </c>
      <c r="R20" s="68">
        <f>IF(R$8="C",Datos!O19,0)</f>
        <v>0</v>
      </c>
      <c r="S20" s="68">
        <f>IF(S$8="C",Datos!P19,0)</f>
        <v>0</v>
      </c>
      <c r="T20" s="68">
        <f>IF(T$8="C",Datos!Q19,0)</f>
        <v>1</v>
      </c>
      <c r="U20" s="68">
        <f>IF(U$8="C",Datos!R19,0)</f>
        <v>0</v>
      </c>
      <c r="V20" s="68">
        <f>IF(V$8="C",Datos!S19,0)</f>
        <v>0</v>
      </c>
      <c r="W20" s="68">
        <f>IF(W$8="C",Datos!T19,0)</f>
        <v>0</v>
      </c>
      <c r="X20" s="68">
        <f>IF(X$8="C",Datos!U19,0)</f>
        <v>0</v>
      </c>
      <c r="Y20" s="68">
        <f>IF(Y$8="C",Datos!V19,0)</f>
        <v>0</v>
      </c>
      <c r="Z20" s="70">
        <f>IF(Z$8="C",Datos!W19,0)</f>
        <v>0</v>
      </c>
      <c r="AA20" s="71" t="str">
        <f>Datos!C19</f>
        <v>P10</v>
      </c>
      <c r="AB20" s="48"/>
      <c r="AC20" s="48"/>
    </row>
    <row r="21" spans="1:29" ht="9.75" hidden="1" customHeight="1" x14ac:dyDescent="0.2">
      <c r="A21" s="48"/>
      <c r="B21" s="64"/>
      <c r="C21" s="64"/>
      <c r="D21" s="64"/>
      <c r="E21" s="68" t="str">
        <f>Datos!C20</f>
        <v>P11</v>
      </c>
      <c r="F21" s="69">
        <f t="shared" si="2"/>
        <v>0</v>
      </c>
      <c r="G21" s="68">
        <f>IF(G$8="C",Datos!D20,0)</f>
        <v>0</v>
      </c>
      <c r="H21" s="68">
        <f>IF(H$8="C",Datos!E20,0)</f>
        <v>0</v>
      </c>
      <c r="I21" s="68">
        <f>IF(I$8="C",Datos!F20,0)</f>
        <v>0</v>
      </c>
      <c r="J21" s="68">
        <f>IF(J$8="C",Datos!G20,0)</f>
        <v>0</v>
      </c>
      <c r="K21" s="68">
        <f>IF(K$8="C",Datos!H20,0)</f>
        <v>0</v>
      </c>
      <c r="L21" s="68">
        <f>IF(L$8="C",Datos!I20,0)</f>
        <v>0</v>
      </c>
      <c r="M21" s="68">
        <f>IF(M$8="C",Datos!J20,0)</f>
        <v>0</v>
      </c>
      <c r="N21" s="68">
        <f>IF(N$8="C",Datos!K20,0)</f>
        <v>0</v>
      </c>
      <c r="O21" s="68">
        <f>IF(O$8="C",Datos!L20,0)</f>
        <v>0</v>
      </c>
      <c r="P21" s="68">
        <f>IF(P$8="C",Datos!M20,0)</f>
        <v>0</v>
      </c>
      <c r="Q21" s="68">
        <f>IF(Q$8="C",Datos!N20,0)</f>
        <v>0</v>
      </c>
      <c r="R21" s="68">
        <f>IF(R$8="C",Datos!O20,0)</f>
        <v>0</v>
      </c>
      <c r="S21" s="68">
        <f>IF(S$8="C",Datos!P20,0)</f>
        <v>0</v>
      </c>
      <c r="T21" s="68">
        <f>IF(T$8="C",Datos!Q20,0)</f>
        <v>0</v>
      </c>
      <c r="U21" s="68">
        <f>IF(U$8="C",Datos!R20,0)</f>
        <v>0</v>
      </c>
      <c r="V21" s="68">
        <f>IF(V$8="C",Datos!S20,0)</f>
        <v>0</v>
      </c>
      <c r="W21" s="68">
        <f>IF(W$8="C",Datos!T20,0)</f>
        <v>0</v>
      </c>
      <c r="X21" s="68">
        <f>IF(X$8="C",Datos!U20,0)</f>
        <v>0</v>
      </c>
      <c r="Y21" s="68">
        <f>IF(Y$8="C",Datos!V20,0)</f>
        <v>0</v>
      </c>
      <c r="Z21" s="70">
        <f>IF(Z$8="C",Datos!W20,0)</f>
        <v>0</v>
      </c>
      <c r="AA21" s="71" t="str">
        <f>Datos!C20</f>
        <v>P11</v>
      </c>
      <c r="AB21" s="48"/>
      <c r="AC21" s="48"/>
    </row>
    <row r="22" spans="1:29" ht="9.75" hidden="1" customHeight="1" x14ac:dyDescent="0.2">
      <c r="A22" s="48"/>
      <c r="B22" s="64"/>
      <c r="C22" s="64"/>
      <c r="D22" s="64"/>
      <c r="E22" s="68" t="str">
        <f>Datos!C21</f>
        <v>P12</v>
      </c>
      <c r="F22" s="69">
        <f t="shared" si="2"/>
        <v>0</v>
      </c>
      <c r="G22" s="68">
        <f>IF(G$8="C",Datos!D21,0)</f>
        <v>0</v>
      </c>
      <c r="H22" s="68">
        <f>IF(H$8="C",Datos!E21,0)</f>
        <v>0</v>
      </c>
      <c r="I22" s="68">
        <f>IF(I$8="C",Datos!F21,0)</f>
        <v>0</v>
      </c>
      <c r="J22" s="68">
        <f>IF(J$8="C",Datos!G21,0)</f>
        <v>0</v>
      </c>
      <c r="K22" s="68">
        <f>IF(K$8="C",Datos!H21,0)</f>
        <v>0</v>
      </c>
      <c r="L22" s="68">
        <f>IF(L$8="C",Datos!I21,0)</f>
        <v>0</v>
      </c>
      <c r="M22" s="68">
        <f>IF(M$8="C",Datos!J21,0)</f>
        <v>0</v>
      </c>
      <c r="N22" s="68">
        <f>IF(N$8="C",Datos!K21,0)</f>
        <v>0</v>
      </c>
      <c r="O22" s="68">
        <f>IF(O$8="C",Datos!L21,0)</f>
        <v>0</v>
      </c>
      <c r="P22" s="68">
        <f>IF(P$8="C",Datos!M21,0)</f>
        <v>0</v>
      </c>
      <c r="Q22" s="68">
        <f>IF(Q$8="C",Datos!N21,0)</f>
        <v>0</v>
      </c>
      <c r="R22" s="68">
        <f>IF(R$8="C",Datos!O21,0)</f>
        <v>0</v>
      </c>
      <c r="S22" s="68">
        <f>IF(S$8="C",Datos!P21,0)</f>
        <v>0</v>
      </c>
      <c r="T22" s="68">
        <f>IF(T$8="C",Datos!Q21,0)</f>
        <v>0</v>
      </c>
      <c r="U22" s="68">
        <f>IF(U$8="C",Datos!R21,0)</f>
        <v>0</v>
      </c>
      <c r="V22" s="68">
        <f>IF(V$8="C",Datos!S21,0)</f>
        <v>0</v>
      </c>
      <c r="W22" s="68">
        <f>IF(W$8="C",Datos!T21,0)</f>
        <v>0</v>
      </c>
      <c r="X22" s="68">
        <f>IF(X$8="C",Datos!U21,0)</f>
        <v>0</v>
      </c>
      <c r="Y22" s="68">
        <f>IF(Y$8="C",Datos!V21,0)</f>
        <v>0</v>
      </c>
      <c r="Z22" s="70">
        <f>IF(Z$8="C",Datos!W21,0)</f>
        <v>0</v>
      </c>
      <c r="AA22" s="71" t="str">
        <f>Datos!C21</f>
        <v>P12</v>
      </c>
      <c r="AB22" s="48"/>
      <c r="AC22" s="48"/>
    </row>
    <row r="23" spans="1:29" ht="9.75" hidden="1" customHeight="1" x14ac:dyDescent="0.2">
      <c r="A23" s="48"/>
      <c r="B23" s="64"/>
      <c r="C23" s="64"/>
      <c r="D23" s="64"/>
      <c r="E23" s="68" t="str">
        <f>Datos!C22</f>
        <v>P13</v>
      </c>
      <c r="F23" s="69">
        <f t="shared" si="2"/>
        <v>0</v>
      </c>
      <c r="G23" s="68">
        <f>IF(G$8="C",Datos!D22,0)</f>
        <v>0</v>
      </c>
      <c r="H23" s="68">
        <f>IF(H$8="C",Datos!E22,0)</f>
        <v>0</v>
      </c>
      <c r="I23" s="68">
        <f>IF(I$8="C",Datos!F22,0)</f>
        <v>0</v>
      </c>
      <c r="J23" s="68">
        <f>IF(J$8="C",Datos!G22,0)</f>
        <v>0</v>
      </c>
      <c r="K23" s="68">
        <f>IF(K$8="C",Datos!H22,0)</f>
        <v>0</v>
      </c>
      <c r="L23" s="68">
        <f>IF(L$8="C",Datos!I22,0)</f>
        <v>0</v>
      </c>
      <c r="M23" s="68">
        <f>IF(M$8="C",Datos!J22,0)</f>
        <v>0</v>
      </c>
      <c r="N23" s="68">
        <f>IF(N$8="C",Datos!K22,0)</f>
        <v>0</v>
      </c>
      <c r="O23" s="68">
        <f>IF(O$8="C",Datos!L22,0)</f>
        <v>0</v>
      </c>
      <c r="P23" s="68">
        <f>IF(P$8="C",Datos!M22,0)</f>
        <v>0</v>
      </c>
      <c r="Q23" s="68">
        <f>IF(Q$8="C",Datos!N22,0)</f>
        <v>0</v>
      </c>
      <c r="R23" s="68">
        <f>IF(R$8="C",Datos!O22,0)</f>
        <v>0</v>
      </c>
      <c r="S23" s="68">
        <f>IF(S$8="C",Datos!P22,0)</f>
        <v>0</v>
      </c>
      <c r="T23" s="68">
        <f>IF(T$8="C",Datos!Q22,0)</f>
        <v>0</v>
      </c>
      <c r="U23" s="68">
        <f>IF(U$8="C",Datos!R22,0)</f>
        <v>0</v>
      </c>
      <c r="V23" s="68">
        <f>IF(V$8="C",Datos!S22,0)</f>
        <v>0</v>
      </c>
      <c r="W23" s="68">
        <f>IF(W$8="C",Datos!T22,0)</f>
        <v>0</v>
      </c>
      <c r="X23" s="68">
        <f>IF(X$8="C",Datos!U22,0)</f>
        <v>0</v>
      </c>
      <c r="Y23" s="68">
        <f>IF(Y$8="C",Datos!V22,0)</f>
        <v>0</v>
      </c>
      <c r="Z23" s="70">
        <f>IF(Z$8="C",Datos!W22,0)</f>
        <v>0</v>
      </c>
      <c r="AA23" s="71" t="str">
        <f>Datos!C22</f>
        <v>P13</v>
      </c>
      <c r="AB23" s="48"/>
      <c r="AC23" s="48"/>
    </row>
    <row r="24" spans="1:29" ht="9.75" hidden="1" customHeight="1" x14ac:dyDescent="0.2">
      <c r="A24" s="48"/>
      <c r="B24" s="64"/>
      <c r="C24" s="64"/>
      <c r="D24" s="64"/>
      <c r="E24" s="68" t="str">
        <f>Datos!C23</f>
        <v>P14</v>
      </c>
      <c r="F24" s="69">
        <f t="shared" si="2"/>
        <v>0</v>
      </c>
      <c r="G24" s="68">
        <f>IF(G$8="C",Datos!D23,0)</f>
        <v>0</v>
      </c>
      <c r="H24" s="68">
        <f>IF(H$8="C",Datos!E23,0)</f>
        <v>0</v>
      </c>
      <c r="I24" s="68">
        <f>IF(I$8="C",Datos!F23,0)</f>
        <v>0</v>
      </c>
      <c r="J24" s="68">
        <f>IF(J$8="C",Datos!G23,0)</f>
        <v>0</v>
      </c>
      <c r="K24" s="68">
        <f>IF(K$8="C",Datos!H23,0)</f>
        <v>0</v>
      </c>
      <c r="L24" s="68">
        <f>IF(L$8="C",Datos!I23,0)</f>
        <v>0</v>
      </c>
      <c r="M24" s="68">
        <f>IF(M$8="C",Datos!J23,0)</f>
        <v>0</v>
      </c>
      <c r="N24" s="68">
        <f>IF(N$8="C",Datos!K23,0)</f>
        <v>0</v>
      </c>
      <c r="O24" s="68">
        <f>IF(O$8="C",Datos!L23,0)</f>
        <v>0</v>
      </c>
      <c r="P24" s="68">
        <f>IF(P$8="C",Datos!M23,0)</f>
        <v>0</v>
      </c>
      <c r="Q24" s="68">
        <f>IF(Q$8="C",Datos!N23,0)</f>
        <v>0</v>
      </c>
      <c r="R24" s="68">
        <f>IF(R$8="C",Datos!O23,0)</f>
        <v>0</v>
      </c>
      <c r="S24" s="68">
        <f>IF(S$8="C",Datos!P23,0)</f>
        <v>0</v>
      </c>
      <c r="T24" s="68">
        <f>IF(T$8="C",Datos!Q23,0)</f>
        <v>0</v>
      </c>
      <c r="U24" s="68">
        <f>IF(U$8="C",Datos!R23,0)</f>
        <v>0</v>
      </c>
      <c r="V24" s="68">
        <f>IF(V$8="C",Datos!S23,0)</f>
        <v>0</v>
      </c>
      <c r="W24" s="68">
        <f>IF(W$8="C",Datos!T23,0)</f>
        <v>0</v>
      </c>
      <c r="X24" s="68">
        <f>IF(X$8="C",Datos!U23,0)</f>
        <v>0</v>
      </c>
      <c r="Y24" s="68">
        <f>IF(Y$8="C",Datos!V23,0)</f>
        <v>0</v>
      </c>
      <c r="Z24" s="70">
        <f>IF(Z$8="C",Datos!W23,0)</f>
        <v>0</v>
      </c>
      <c r="AA24" s="71" t="str">
        <f>Datos!C23</f>
        <v>P14</v>
      </c>
      <c r="AB24" s="48"/>
      <c r="AC24" s="48"/>
    </row>
    <row r="25" spans="1:29" ht="9.75" hidden="1" customHeight="1" x14ac:dyDescent="0.2">
      <c r="A25" s="48"/>
      <c r="B25" s="64"/>
      <c r="C25" s="64"/>
      <c r="D25" s="64"/>
      <c r="E25" s="68" t="str">
        <f>Datos!C24</f>
        <v>P15</v>
      </c>
      <c r="F25" s="69">
        <f t="shared" si="2"/>
        <v>0</v>
      </c>
      <c r="G25" s="68">
        <f>IF(G$8="C",Datos!D24,0)</f>
        <v>0</v>
      </c>
      <c r="H25" s="68">
        <f>IF(H$8="C",Datos!E24,0)</f>
        <v>0</v>
      </c>
      <c r="I25" s="68">
        <f>IF(I$8="C",Datos!F24,0)</f>
        <v>0</v>
      </c>
      <c r="J25" s="68">
        <f>IF(J$8="C",Datos!G24,0)</f>
        <v>0</v>
      </c>
      <c r="K25" s="68">
        <f>IF(K$8="C",Datos!H24,0)</f>
        <v>0</v>
      </c>
      <c r="L25" s="68">
        <f>IF(L$8="C",Datos!I24,0)</f>
        <v>0</v>
      </c>
      <c r="M25" s="68">
        <f>IF(M$8="C",Datos!J24,0)</f>
        <v>0</v>
      </c>
      <c r="N25" s="68">
        <f>IF(N$8="C",Datos!K24,0)</f>
        <v>0</v>
      </c>
      <c r="O25" s="68">
        <f>IF(O$8="C",Datos!L24,0)</f>
        <v>0</v>
      </c>
      <c r="P25" s="68">
        <f>IF(P$8="C",Datos!M24,0)</f>
        <v>0</v>
      </c>
      <c r="Q25" s="68">
        <f>IF(Q$8="C",Datos!N24,0)</f>
        <v>0</v>
      </c>
      <c r="R25" s="68">
        <f>IF(R$8="C",Datos!O24,0)</f>
        <v>0</v>
      </c>
      <c r="S25" s="68">
        <f>IF(S$8="C",Datos!P24,0)</f>
        <v>0</v>
      </c>
      <c r="T25" s="68">
        <f>IF(T$8="C",Datos!Q24,0)</f>
        <v>0</v>
      </c>
      <c r="U25" s="68">
        <f>IF(U$8="C",Datos!R24,0)</f>
        <v>0</v>
      </c>
      <c r="V25" s="68">
        <f>IF(V$8="C",Datos!S24,0)</f>
        <v>0</v>
      </c>
      <c r="W25" s="68">
        <f>IF(W$8="C",Datos!T24,0)</f>
        <v>0</v>
      </c>
      <c r="X25" s="68">
        <f>IF(X$8="C",Datos!U24,0)</f>
        <v>0</v>
      </c>
      <c r="Y25" s="68">
        <f>IF(Y$8="C",Datos!V24,0)</f>
        <v>0</v>
      </c>
      <c r="Z25" s="70">
        <f>IF(Z$8="C",Datos!W24,0)</f>
        <v>0</v>
      </c>
      <c r="AA25" s="71" t="str">
        <f>Datos!C24</f>
        <v>P15</v>
      </c>
      <c r="AB25" s="48"/>
      <c r="AC25" s="48"/>
    </row>
    <row r="26" spans="1:29" ht="9.75" hidden="1" customHeight="1" x14ac:dyDescent="0.2">
      <c r="A26" s="48"/>
      <c r="B26" s="64"/>
      <c r="C26" s="64"/>
      <c r="D26" s="64"/>
      <c r="E26" s="68" t="str">
        <f>Datos!C25</f>
        <v>P16</v>
      </c>
      <c r="F26" s="69">
        <f t="shared" si="2"/>
        <v>0</v>
      </c>
      <c r="G26" s="68">
        <f>IF(G$8="C",Datos!D25,0)</f>
        <v>0</v>
      </c>
      <c r="H26" s="68">
        <f>IF(H$8="C",Datos!E25,0)</f>
        <v>0</v>
      </c>
      <c r="I26" s="68">
        <f>IF(I$8="C",Datos!F25,0)</f>
        <v>0</v>
      </c>
      <c r="J26" s="68">
        <f>IF(J$8="C",Datos!G25,0)</f>
        <v>0</v>
      </c>
      <c r="K26" s="68">
        <f>IF(K$8="C",Datos!H25,0)</f>
        <v>0</v>
      </c>
      <c r="L26" s="68">
        <f>IF(L$8="C",Datos!I25,0)</f>
        <v>0</v>
      </c>
      <c r="M26" s="68">
        <f>IF(M$8="C",Datos!J25,0)</f>
        <v>0</v>
      </c>
      <c r="N26" s="68">
        <f>IF(N$8="C",Datos!K25,0)</f>
        <v>0</v>
      </c>
      <c r="O26" s="68">
        <f>IF(O$8="C",Datos!L25,0)</f>
        <v>0</v>
      </c>
      <c r="P26" s="68">
        <f>IF(P$8="C",Datos!M25,0)</f>
        <v>0</v>
      </c>
      <c r="Q26" s="68">
        <f>IF(Q$8="C",Datos!N25,0)</f>
        <v>0</v>
      </c>
      <c r="R26" s="68">
        <f>IF(R$8="C",Datos!O25,0)</f>
        <v>0</v>
      </c>
      <c r="S26" s="68">
        <f>IF(S$8="C",Datos!P25,0)</f>
        <v>0</v>
      </c>
      <c r="T26" s="68">
        <f>IF(T$8="C",Datos!Q25,0)</f>
        <v>0</v>
      </c>
      <c r="U26" s="68">
        <f>IF(U$8="C",Datos!R25,0)</f>
        <v>0</v>
      </c>
      <c r="V26" s="68">
        <f>IF(V$8="C",Datos!S25,0)</f>
        <v>0</v>
      </c>
      <c r="W26" s="68">
        <f>IF(W$8="C",Datos!T25,0)</f>
        <v>0</v>
      </c>
      <c r="X26" s="68">
        <f>IF(X$8="C",Datos!U25,0)</f>
        <v>0</v>
      </c>
      <c r="Y26" s="68">
        <f>IF(Y$8="C",Datos!V25,0)</f>
        <v>0</v>
      </c>
      <c r="Z26" s="70">
        <f>IF(Z$8="C",Datos!W25,0)</f>
        <v>0</v>
      </c>
      <c r="AA26" s="71" t="str">
        <f>Datos!C25</f>
        <v>P16</v>
      </c>
      <c r="AB26" s="48"/>
      <c r="AC26" s="48"/>
    </row>
    <row r="27" spans="1:29" ht="9.75" hidden="1" customHeight="1" x14ac:dyDescent="0.2">
      <c r="A27" s="48"/>
      <c r="B27" s="64"/>
      <c r="C27" s="64"/>
      <c r="D27" s="64"/>
      <c r="E27" s="68" t="str">
        <f>Datos!C26</f>
        <v>P17</v>
      </c>
      <c r="F27" s="69">
        <f t="shared" si="2"/>
        <v>0</v>
      </c>
      <c r="G27" s="68">
        <f>IF(G$8="C",Datos!D26,0)</f>
        <v>0</v>
      </c>
      <c r="H27" s="68">
        <f>IF(H$8="C",Datos!E26,0)</f>
        <v>0</v>
      </c>
      <c r="I27" s="68">
        <f>IF(I$8="C",Datos!F26,0)</f>
        <v>0</v>
      </c>
      <c r="J27" s="68">
        <f>IF(J$8="C",Datos!G26,0)</f>
        <v>0</v>
      </c>
      <c r="K27" s="68">
        <f>IF(K$8="C",Datos!H26,0)</f>
        <v>0</v>
      </c>
      <c r="L27" s="68">
        <f>IF(L$8="C",Datos!I26,0)</f>
        <v>0</v>
      </c>
      <c r="M27" s="68">
        <f>IF(M$8="C",Datos!J26,0)</f>
        <v>0</v>
      </c>
      <c r="N27" s="68">
        <f>IF(N$8="C",Datos!K26,0)</f>
        <v>0</v>
      </c>
      <c r="O27" s="68">
        <f>IF(O$8="C",Datos!L26,0)</f>
        <v>0</v>
      </c>
      <c r="P27" s="68">
        <f>IF(P$8="C",Datos!M26,0)</f>
        <v>0</v>
      </c>
      <c r="Q27" s="68">
        <f>IF(Q$8="C",Datos!N26,0)</f>
        <v>0</v>
      </c>
      <c r="R27" s="68">
        <f>IF(R$8="C",Datos!O26,0)</f>
        <v>0</v>
      </c>
      <c r="S27" s="68">
        <f>IF(S$8="C",Datos!P26,0)</f>
        <v>0</v>
      </c>
      <c r="T27" s="68">
        <f>IF(T$8="C",Datos!Q26,0)</f>
        <v>0</v>
      </c>
      <c r="U27" s="68">
        <f>IF(U$8="C",Datos!R26,0)</f>
        <v>0</v>
      </c>
      <c r="V27" s="68">
        <f>IF(V$8="C",Datos!S26,0)</f>
        <v>0</v>
      </c>
      <c r="W27" s="68">
        <f>IF(W$8="C",Datos!T26,0)</f>
        <v>0</v>
      </c>
      <c r="X27" s="68">
        <f>IF(X$8="C",Datos!U26,0)</f>
        <v>0</v>
      </c>
      <c r="Y27" s="68">
        <f>IF(Y$8="C",Datos!V26,0)</f>
        <v>0</v>
      </c>
      <c r="Z27" s="70">
        <f>IF(Z$8="C",Datos!W26,0)</f>
        <v>0</v>
      </c>
      <c r="AA27" s="71" t="str">
        <f>Datos!C26</f>
        <v>P17</v>
      </c>
      <c r="AB27" s="48"/>
      <c r="AC27" s="48"/>
    </row>
    <row r="28" spans="1:29" ht="9.75" hidden="1" customHeight="1" x14ac:dyDescent="0.2">
      <c r="A28" s="48"/>
      <c r="B28" s="64"/>
      <c r="C28" s="64"/>
      <c r="D28" s="64"/>
      <c r="E28" s="68" t="str">
        <f>Datos!C27</f>
        <v>P18</v>
      </c>
      <c r="F28" s="69">
        <f t="shared" si="2"/>
        <v>0</v>
      </c>
      <c r="G28" s="68">
        <f>IF(G$8="C",Datos!D27,0)</f>
        <v>0</v>
      </c>
      <c r="H28" s="68">
        <f>IF(H$8="C",Datos!E27,0)</f>
        <v>0</v>
      </c>
      <c r="I28" s="68">
        <f>IF(I$8="C",Datos!F27,0)</f>
        <v>0</v>
      </c>
      <c r="J28" s="68">
        <f>IF(J$8="C",Datos!G27,0)</f>
        <v>0</v>
      </c>
      <c r="K28" s="68">
        <f>IF(K$8="C",Datos!H27,0)</f>
        <v>0</v>
      </c>
      <c r="L28" s="68">
        <f>IF(L$8="C",Datos!I27,0)</f>
        <v>0</v>
      </c>
      <c r="M28" s="68">
        <f>IF(M$8="C",Datos!J27,0)</f>
        <v>0</v>
      </c>
      <c r="N28" s="68">
        <f>IF(N$8="C",Datos!K27,0)</f>
        <v>0</v>
      </c>
      <c r="O28" s="68">
        <f>IF(O$8="C",Datos!L27,0)</f>
        <v>0</v>
      </c>
      <c r="P28" s="68">
        <f>IF(P$8="C",Datos!M27,0)</f>
        <v>0</v>
      </c>
      <c r="Q28" s="68">
        <f>IF(Q$8="C",Datos!N27,0)</f>
        <v>0</v>
      </c>
      <c r="R28" s="68">
        <f>IF(R$8="C",Datos!O27,0)</f>
        <v>0</v>
      </c>
      <c r="S28" s="68">
        <f>IF(S$8="C",Datos!P27,0)</f>
        <v>0</v>
      </c>
      <c r="T28" s="68">
        <f>IF(T$8="C",Datos!Q27,0)</f>
        <v>0</v>
      </c>
      <c r="U28" s="68">
        <f>IF(U$8="C",Datos!R27,0)</f>
        <v>0</v>
      </c>
      <c r="V28" s="68">
        <f>IF(V$8="C",Datos!S27,0)</f>
        <v>0</v>
      </c>
      <c r="W28" s="68">
        <f>IF(W$8="C",Datos!T27,0)</f>
        <v>0</v>
      </c>
      <c r="X28" s="68">
        <f>IF(X$8="C",Datos!U27,0)</f>
        <v>0</v>
      </c>
      <c r="Y28" s="68">
        <f>IF(Y$8="C",Datos!V27,0)</f>
        <v>0</v>
      </c>
      <c r="Z28" s="70">
        <f>IF(Z$8="C",Datos!W27,0)</f>
        <v>0</v>
      </c>
      <c r="AA28" s="71" t="str">
        <f>Datos!C27</f>
        <v>P18</v>
      </c>
      <c r="AB28" s="48"/>
      <c r="AC28" s="48"/>
    </row>
    <row r="29" spans="1:29" ht="9.75" hidden="1" customHeight="1" x14ac:dyDescent="0.2">
      <c r="A29" s="48"/>
      <c r="B29" s="64"/>
      <c r="C29" s="64"/>
      <c r="D29" s="64"/>
      <c r="E29" s="68" t="str">
        <f>Datos!C28</f>
        <v>P19</v>
      </c>
      <c r="F29" s="69">
        <f t="shared" si="2"/>
        <v>0</v>
      </c>
      <c r="G29" s="68">
        <f>IF(G$8="C",Datos!D28,0)</f>
        <v>0</v>
      </c>
      <c r="H29" s="68">
        <f>IF(H$8="C",Datos!E28,0)</f>
        <v>0</v>
      </c>
      <c r="I29" s="68">
        <f>IF(I$8="C",Datos!F28,0)</f>
        <v>0</v>
      </c>
      <c r="J29" s="68">
        <f>IF(J$8="C",Datos!G28,0)</f>
        <v>0</v>
      </c>
      <c r="K29" s="68">
        <f>IF(K$8="C",Datos!H28,0)</f>
        <v>0</v>
      </c>
      <c r="L29" s="68">
        <f>IF(L$8="C",Datos!I28,0)</f>
        <v>0</v>
      </c>
      <c r="M29" s="68">
        <f>IF(M$8="C",Datos!J28,0)</f>
        <v>0</v>
      </c>
      <c r="N29" s="68">
        <f>IF(N$8="C",Datos!K28,0)</f>
        <v>0</v>
      </c>
      <c r="O29" s="68">
        <f>IF(O$8="C",Datos!L28,0)</f>
        <v>0</v>
      </c>
      <c r="P29" s="68">
        <f>IF(P$8="C",Datos!M28,0)</f>
        <v>0</v>
      </c>
      <c r="Q29" s="68">
        <f>IF(Q$8="C",Datos!N28,0)</f>
        <v>0</v>
      </c>
      <c r="R29" s="68">
        <f>IF(R$8="C",Datos!O28,0)</f>
        <v>0</v>
      </c>
      <c r="S29" s="68">
        <f>IF(S$8="C",Datos!P28,0)</f>
        <v>0</v>
      </c>
      <c r="T29" s="68">
        <f>IF(T$8="C",Datos!Q28,0)</f>
        <v>0</v>
      </c>
      <c r="U29" s="68">
        <f>IF(U$8="C",Datos!R28,0)</f>
        <v>0</v>
      </c>
      <c r="V29" s="68">
        <f>IF(V$8="C",Datos!S28,0)</f>
        <v>0</v>
      </c>
      <c r="W29" s="68">
        <f>IF(W$8="C",Datos!T28,0)</f>
        <v>0</v>
      </c>
      <c r="X29" s="68">
        <f>IF(X$8="C",Datos!U28,0)</f>
        <v>0</v>
      </c>
      <c r="Y29" s="68">
        <f>IF(Y$8="C",Datos!V28,0)</f>
        <v>0</v>
      </c>
      <c r="Z29" s="70">
        <f>IF(Z$8="C",Datos!W28,0)</f>
        <v>0</v>
      </c>
      <c r="AA29" s="71" t="str">
        <f>Datos!C28</f>
        <v>P19</v>
      </c>
      <c r="AB29" s="48"/>
      <c r="AC29" s="48"/>
    </row>
    <row r="30" spans="1:29" ht="9.75" hidden="1" customHeight="1" x14ac:dyDescent="0.2">
      <c r="A30" s="48"/>
      <c r="B30" s="64"/>
      <c r="C30" s="64"/>
      <c r="D30" s="64"/>
      <c r="E30" s="68" t="str">
        <f>Datos!C29</f>
        <v>P20</v>
      </c>
      <c r="F30" s="69">
        <f t="shared" si="2"/>
        <v>0</v>
      </c>
      <c r="G30" s="68">
        <f>IF(G$8="C",Datos!D29,0)</f>
        <v>0</v>
      </c>
      <c r="H30" s="68">
        <f>IF(H$8="C",Datos!E29,0)</f>
        <v>0</v>
      </c>
      <c r="I30" s="68">
        <f>IF(I$8="C",Datos!F29,0)</f>
        <v>0</v>
      </c>
      <c r="J30" s="68">
        <f>IF(J$8="C",Datos!G29,0)</f>
        <v>0</v>
      </c>
      <c r="K30" s="68">
        <f>IF(K$8="C",Datos!H29,0)</f>
        <v>0</v>
      </c>
      <c r="L30" s="68">
        <f>IF(L$8="C",Datos!I29,0)</f>
        <v>0</v>
      </c>
      <c r="M30" s="68">
        <f>IF(M$8="C",Datos!J29,0)</f>
        <v>0</v>
      </c>
      <c r="N30" s="68">
        <f>IF(N$8="C",Datos!K29,0)</f>
        <v>0</v>
      </c>
      <c r="O30" s="68">
        <f>IF(O$8="C",Datos!L29,0)</f>
        <v>0</v>
      </c>
      <c r="P30" s="68">
        <f>IF(P$8="C",Datos!M29,0)</f>
        <v>0</v>
      </c>
      <c r="Q30" s="68">
        <f>IF(Q$8="C",Datos!N29,0)</f>
        <v>0</v>
      </c>
      <c r="R30" s="68">
        <f>IF(R$8="C",Datos!O29,0)</f>
        <v>0</v>
      </c>
      <c r="S30" s="68">
        <f>IF(S$8="C",Datos!P29,0)</f>
        <v>0</v>
      </c>
      <c r="T30" s="68">
        <f>IF(T$8="C",Datos!Q29,0)</f>
        <v>0</v>
      </c>
      <c r="U30" s="68">
        <f>IF(U$8="C",Datos!R29,0)</f>
        <v>0</v>
      </c>
      <c r="V30" s="68">
        <f>IF(V$8="C",Datos!S29,0)</f>
        <v>0</v>
      </c>
      <c r="W30" s="68">
        <f>IF(W$8="C",Datos!T29,0)</f>
        <v>0</v>
      </c>
      <c r="X30" s="68">
        <f>IF(X$8="C",Datos!U29,0)</f>
        <v>0</v>
      </c>
      <c r="Y30" s="68">
        <f>IF(Y$8="C",Datos!V29,0)</f>
        <v>0</v>
      </c>
      <c r="Z30" s="70">
        <f>IF(Z$8="C",Datos!W29,0)</f>
        <v>0</v>
      </c>
      <c r="AA30" s="71" t="str">
        <f>Datos!C29</f>
        <v>P20</v>
      </c>
      <c r="AB30" s="48"/>
      <c r="AC30" s="48"/>
    </row>
    <row r="31" spans="1:29" ht="9.75" hidden="1" customHeight="1" x14ac:dyDescent="0.2">
      <c r="A31" s="48"/>
      <c r="B31" s="64"/>
      <c r="C31" s="64"/>
      <c r="D31" s="64"/>
      <c r="E31" s="68"/>
      <c r="F31" s="72" t="s">
        <v>36</v>
      </c>
      <c r="G31" s="73">
        <f>SUM(G11:G30)</f>
        <v>0</v>
      </c>
      <c r="H31" s="74">
        <f t="shared" ref="H31:Z31" si="3">SUM(H11:H30)</f>
        <v>0</v>
      </c>
      <c r="I31" s="74">
        <f t="shared" si="3"/>
        <v>0</v>
      </c>
      <c r="J31" s="74">
        <f t="shared" si="3"/>
        <v>0</v>
      </c>
      <c r="K31" s="74">
        <f t="shared" si="3"/>
        <v>0</v>
      </c>
      <c r="L31" s="74">
        <f t="shared" si="3"/>
        <v>0</v>
      </c>
      <c r="M31" s="74">
        <f t="shared" si="3"/>
        <v>0</v>
      </c>
      <c r="N31" s="74">
        <f t="shared" si="3"/>
        <v>0</v>
      </c>
      <c r="O31" s="74">
        <f t="shared" si="3"/>
        <v>2</v>
      </c>
      <c r="P31" s="74">
        <f t="shared" si="3"/>
        <v>0</v>
      </c>
      <c r="Q31" s="74">
        <f t="shared" si="3"/>
        <v>0</v>
      </c>
      <c r="R31" s="74">
        <f t="shared" si="3"/>
        <v>0</v>
      </c>
      <c r="S31" s="74">
        <f t="shared" si="3"/>
        <v>2</v>
      </c>
      <c r="T31" s="74">
        <f t="shared" si="3"/>
        <v>2</v>
      </c>
      <c r="U31" s="74">
        <f t="shared" si="3"/>
        <v>0</v>
      </c>
      <c r="V31" s="74">
        <f t="shared" si="3"/>
        <v>0</v>
      </c>
      <c r="W31" s="74">
        <f t="shared" si="3"/>
        <v>0</v>
      </c>
      <c r="X31" s="74">
        <f t="shared" si="3"/>
        <v>0</v>
      </c>
      <c r="Y31" s="74">
        <f t="shared" si="3"/>
        <v>0</v>
      </c>
      <c r="Z31" s="75">
        <f t="shared" si="3"/>
        <v>0</v>
      </c>
      <c r="AA31" s="64"/>
      <c r="AB31" s="48"/>
      <c r="AC31" s="48"/>
    </row>
    <row r="32" spans="1:29" ht="15" hidden="1" customHeight="1" x14ac:dyDescent="0.2">
      <c r="A32" s="48"/>
      <c r="B32" s="64"/>
      <c r="C32" s="64"/>
      <c r="D32" s="64"/>
      <c r="E32" s="68"/>
      <c r="F32" s="64"/>
      <c r="G32" s="64"/>
      <c r="H32" s="64"/>
      <c r="I32" s="64"/>
      <c r="J32" s="64"/>
      <c r="K32" s="64"/>
      <c r="L32" s="64"/>
      <c r="M32" s="64"/>
      <c r="N32" s="64"/>
      <c r="O32" s="64"/>
      <c r="P32" s="64"/>
      <c r="Q32" s="64"/>
      <c r="R32" s="64"/>
      <c r="S32" s="64"/>
      <c r="T32" s="64"/>
      <c r="U32" s="64"/>
      <c r="V32" s="64"/>
      <c r="W32" s="64"/>
      <c r="X32" s="64"/>
      <c r="Y32" s="64"/>
      <c r="Z32" s="64"/>
      <c r="AA32" s="64"/>
      <c r="AB32" s="48"/>
      <c r="AC32" s="48"/>
    </row>
    <row r="33" spans="1:29" ht="15" hidden="1" customHeight="1" x14ac:dyDescent="0.2">
      <c r="A33" s="48"/>
      <c r="B33" s="64"/>
      <c r="C33" s="64"/>
      <c r="D33" s="64"/>
      <c r="E33" s="76" t="s">
        <v>38</v>
      </c>
      <c r="F33" s="69">
        <f>MATCH(MAX(G31:Z31),G31:Z31,0)</f>
        <v>9</v>
      </c>
      <c r="G33" s="77" t="s">
        <v>43</v>
      </c>
      <c r="H33" s="64"/>
      <c r="I33" s="64"/>
      <c r="J33" s="64"/>
      <c r="K33" s="64"/>
      <c r="L33" s="64"/>
      <c r="M33" s="64"/>
      <c r="N33" s="64"/>
      <c r="O33" s="64"/>
      <c r="P33" s="64"/>
      <c r="Q33" s="64"/>
      <c r="R33" s="64"/>
      <c r="S33" s="64"/>
      <c r="T33" s="64"/>
      <c r="U33" s="64"/>
      <c r="V33" s="64"/>
      <c r="W33" s="64"/>
      <c r="X33" s="64"/>
      <c r="Y33" s="64"/>
      <c r="Z33" s="64"/>
      <c r="AA33" s="64"/>
      <c r="AB33" s="48"/>
      <c r="AC33" s="48"/>
    </row>
    <row r="34" spans="1:29" ht="9.75" hidden="1" customHeight="1" x14ac:dyDescent="0.2">
      <c r="A34" s="48"/>
      <c r="B34" s="64"/>
      <c r="C34" s="64"/>
      <c r="D34" s="64"/>
      <c r="E34" s="64"/>
      <c r="F34" s="78" t="s">
        <v>37</v>
      </c>
      <c r="G34" s="79">
        <f>IF(G55=MAX($G$55:$Z$55),0,G55)</f>
        <v>0</v>
      </c>
      <c r="H34" s="79">
        <f t="shared" ref="H34:Z34" si="4">IF(H55=MAX($G$55:$Z$55),0,H55)</f>
        <v>0</v>
      </c>
      <c r="I34" s="79">
        <f t="shared" si="4"/>
        <v>0</v>
      </c>
      <c r="J34" s="79">
        <f t="shared" si="4"/>
        <v>0</v>
      </c>
      <c r="K34" s="79">
        <f t="shared" si="4"/>
        <v>0</v>
      </c>
      <c r="L34" s="79">
        <f t="shared" si="4"/>
        <v>0</v>
      </c>
      <c r="M34" s="79">
        <f t="shared" si="4"/>
        <v>0</v>
      </c>
      <c r="N34" s="79">
        <f t="shared" si="4"/>
        <v>0</v>
      </c>
      <c r="O34" s="79">
        <f t="shared" si="4"/>
        <v>0</v>
      </c>
      <c r="P34" s="79">
        <f t="shared" si="4"/>
        <v>0</v>
      </c>
      <c r="Q34" s="79">
        <f t="shared" si="4"/>
        <v>0</v>
      </c>
      <c r="R34" s="79">
        <f t="shared" si="4"/>
        <v>0</v>
      </c>
      <c r="S34" s="79">
        <f t="shared" si="4"/>
        <v>1</v>
      </c>
      <c r="T34" s="79">
        <f t="shared" si="4"/>
        <v>0</v>
      </c>
      <c r="U34" s="79">
        <f t="shared" si="4"/>
        <v>0</v>
      </c>
      <c r="V34" s="79">
        <f t="shared" si="4"/>
        <v>0</v>
      </c>
      <c r="W34" s="79">
        <f t="shared" si="4"/>
        <v>0</v>
      </c>
      <c r="X34" s="79">
        <f t="shared" si="4"/>
        <v>0</v>
      </c>
      <c r="Y34" s="79">
        <f t="shared" si="4"/>
        <v>0</v>
      </c>
      <c r="Z34" s="79">
        <f t="shared" si="4"/>
        <v>0</v>
      </c>
      <c r="AA34" s="64"/>
      <c r="AB34" s="48"/>
      <c r="AC34" s="48"/>
    </row>
    <row r="35" spans="1:29" ht="9.75" hidden="1" customHeight="1" x14ac:dyDescent="0.2">
      <c r="A35" s="48"/>
      <c r="B35" s="64"/>
      <c r="C35" s="168" t="s">
        <v>33</v>
      </c>
      <c r="D35" s="168"/>
      <c r="E35" s="68" t="str">
        <f>E11</f>
        <v>P1</v>
      </c>
      <c r="F35" s="69">
        <f>HLOOKUP(F$33,$G$10:$Z$30,ROW(G11)-ROW(G$10)+1,FALSE)</f>
        <v>0</v>
      </c>
      <c r="G35" s="80">
        <f>IF($F35&gt;0,G11,0)</f>
        <v>0</v>
      </c>
      <c r="H35" s="80">
        <f t="shared" ref="H35:Z35" si="5">IF($F35&gt;0,H11,0)</f>
        <v>0</v>
      </c>
      <c r="I35" s="80">
        <f t="shared" si="5"/>
        <v>0</v>
      </c>
      <c r="J35" s="80">
        <f t="shared" si="5"/>
        <v>0</v>
      </c>
      <c r="K35" s="80">
        <f t="shared" si="5"/>
        <v>0</v>
      </c>
      <c r="L35" s="80">
        <f t="shared" si="5"/>
        <v>0</v>
      </c>
      <c r="M35" s="80">
        <f t="shared" si="5"/>
        <v>0</v>
      </c>
      <c r="N35" s="80">
        <f t="shared" si="5"/>
        <v>0</v>
      </c>
      <c r="O35" s="80">
        <f t="shared" si="5"/>
        <v>0</v>
      </c>
      <c r="P35" s="80">
        <f t="shared" si="5"/>
        <v>0</v>
      </c>
      <c r="Q35" s="80">
        <f t="shared" si="5"/>
        <v>0</v>
      </c>
      <c r="R35" s="80">
        <f t="shared" si="5"/>
        <v>0</v>
      </c>
      <c r="S35" s="80">
        <f t="shared" si="5"/>
        <v>0</v>
      </c>
      <c r="T35" s="80">
        <f t="shared" si="5"/>
        <v>0</v>
      </c>
      <c r="U35" s="80">
        <f t="shared" si="5"/>
        <v>0</v>
      </c>
      <c r="V35" s="80">
        <f t="shared" si="5"/>
        <v>0</v>
      </c>
      <c r="W35" s="80">
        <f t="shared" si="5"/>
        <v>0</v>
      </c>
      <c r="X35" s="80">
        <f t="shared" si="5"/>
        <v>0</v>
      </c>
      <c r="Y35" s="80">
        <f t="shared" si="5"/>
        <v>0</v>
      </c>
      <c r="Z35" s="80">
        <f t="shared" si="5"/>
        <v>0</v>
      </c>
      <c r="AA35" s="64"/>
      <c r="AB35" s="48"/>
      <c r="AC35" s="48"/>
    </row>
    <row r="36" spans="1:29" ht="9.75" hidden="1" customHeight="1" x14ac:dyDescent="0.2">
      <c r="A36" s="48"/>
      <c r="B36" s="81"/>
      <c r="C36" s="168"/>
      <c r="D36" s="168"/>
      <c r="E36" s="68" t="str">
        <f t="shared" ref="E36:E54" si="6">E12</f>
        <v>P2</v>
      </c>
      <c r="F36" s="69">
        <f t="shared" ref="F36:F54" si="7">HLOOKUP(F$33,$G$10:$Z$30,ROW(G12)-ROW(G$10)+1,FALSE)</f>
        <v>0</v>
      </c>
      <c r="G36" s="80">
        <f t="shared" ref="G36:Z48" si="8">IF($F36&gt;0,G12,0)</f>
        <v>0</v>
      </c>
      <c r="H36" s="80">
        <f t="shared" si="8"/>
        <v>0</v>
      </c>
      <c r="I36" s="80">
        <f t="shared" si="8"/>
        <v>0</v>
      </c>
      <c r="J36" s="80">
        <f t="shared" si="8"/>
        <v>0</v>
      </c>
      <c r="K36" s="80">
        <f t="shared" si="8"/>
        <v>0</v>
      </c>
      <c r="L36" s="80">
        <f t="shared" si="8"/>
        <v>0</v>
      </c>
      <c r="M36" s="80">
        <f t="shared" si="8"/>
        <v>0</v>
      </c>
      <c r="N36" s="80">
        <f t="shared" si="8"/>
        <v>0</v>
      </c>
      <c r="O36" s="80">
        <f t="shared" si="8"/>
        <v>0</v>
      </c>
      <c r="P36" s="80">
        <f t="shared" si="8"/>
        <v>0</v>
      </c>
      <c r="Q36" s="80">
        <f t="shared" si="8"/>
        <v>0</v>
      </c>
      <c r="R36" s="80">
        <f t="shared" si="8"/>
        <v>0</v>
      </c>
      <c r="S36" s="80">
        <f t="shared" si="8"/>
        <v>0</v>
      </c>
      <c r="T36" s="80">
        <f t="shared" si="8"/>
        <v>0</v>
      </c>
      <c r="U36" s="80">
        <f t="shared" si="8"/>
        <v>0</v>
      </c>
      <c r="V36" s="80">
        <f t="shared" si="8"/>
        <v>0</v>
      </c>
      <c r="W36" s="80">
        <f t="shared" si="8"/>
        <v>0</v>
      </c>
      <c r="X36" s="80">
        <f t="shared" si="8"/>
        <v>0</v>
      </c>
      <c r="Y36" s="80">
        <f t="shared" si="8"/>
        <v>0</v>
      </c>
      <c r="Z36" s="80">
        <f t="shared" si="8"/>
        <v>0</v>
      </c>
      <c r="AA36" s="64"/>
      <c r="AB36" s="48"/>
      <c r="AC36" s="48"/>
    </row>
    <row r="37" spans="1:29" ht="9.75" hidden="1" customHeight="1" x14ac:dyDescent="0.2">
      <c r="A37" s="48"/>
      <c r="B37" s="64"/>
      <c r="C37" s="168"/>
      <c r="D37" s="168"/>
      <c r="E37" s="68" t="str">
        <f t="shared" si="6"/>
        <v>P3</v>
      </c>
      <c r="F37" s="69">
        <f t="shared" si="7"/>
        <v>0</v>
      </c>
      <c r="G37" s="80">
        <f t="shared" si="8"/>
        <v>0</v>
      </c>
      <c r="H37" s="80">
        <f t="shared" si="8"/>
        <v>0</v>
      </c>
      <c r="I37" s="80">
        <f t="shared" si="8"/>
        <v>0</v>
      </c>
      <c r="J37" s="80">
        <f t="shared" si="8"/>
        <v>0</v>
      </c>
      <c r="K37" s="80">
        <f t="shared" si="8"/>
        <v>0</v>
      </c>
      <c r="L37" s="80">
        <f t="shared" si="8"/>
        <v>0</v>
      </c>
      <c r="M37" s="80">
        <f t="shared" si="8"/>
        <v>0</v>
      </c>
      <c r="N37" s="80">
        <f t="shared" si="8"/>
        <v>0</v>
      </c>
      <c r="O37" s="80">
        <f t="shared" si="8"/>
        <v>0</v>
      </c>
      <c r="P37" s="80">
        <f t="shared" si="8"/>
        <v>0</v>
      </c>
      <c r="Q37" s="80">
        <f t="shared" si="8"/>
        <v>0</v>
      </c>
      <c r="R37" s="80">
        <f t="shared" si="8"/>
        <v>0</v>
      </c>
      <c r="S37" s="80">
        <f t="shared" si="8"/>
        <v>0</v>
      </c>
      <c r="T37" s="80">
        <f t="shared" si="8"/>
        <v>0</v>
      </c>
      <c r="U37" s="80">
        <f t="shared" si="8"/>
        <v>0</v>
      </c>
      <c r="V37" s="80">
        <f t="shared" si="8"/>
        <v>0</v>
      </c>
      <c r="W37" s="80">
        <f t="shared" si="8"/>
        <v>0</v>
      </c>
      <c r="X37" s="80">
        <f t="shared" si="8"/>
        <v>0</v>
      </c>
      <c r="Y37" s="80">
        <f t="shared" si="8"/>
        <v>0</v>
      </c>
      <c r="Z37" s="80">
        <f t="shared" si="8"/>
        <v>0</v>
      </c>
      <c r="AA37" s="64"/>
      <c r="AB37" s="48"/>
      <c r="AC37" s="48"/>
    </row>
    <row r="38" spans="1:29" ht="9.75" hidden="1" customHeight="1" x14ac:dyDescent="0.2">
      <c r="A38" s="48"/>
      <c r="B38" s="64"/>
      <c r="C38" s="64"/>
      <c r="D38" s="64"/>
      <c r="E38" s="68" t="str">
        <f t="shared" si="6"/>
        <v>P4</v>
      </c>
      <c r="F38" s="69">
        <f t="shared" si="7"/>
        <v>1</v>
      </c>
      <c r="G38" s="80">
        <f t="shared" si="8"/>
        <v>0</v>
      </c>
      <c r="H38" s="80">
        <f t="shared" si="8"/>
        <v>0</v>
      </c>
      <c r="I38" s="80">
        <f t="shared" si="8"/>
        <v>0</v>
      </c>
      <c r="J38" s="80">
        <f t="shared" si="8"/>
        <v>0</v>
      </c>
      <c r="K38" s="80">
        <f t="shared" si="8"/>
        <v>0</v>
      </c>
      <c r="L38" s="80">
        <f t="shared" si="8"/>
        <v>0</v>
      </c>
      <c r="M38" s="80">
        <f t="shared" si="8"/>
        <v>0</v>
      </c>
      <c r="N38" s="80">
        <f t="shared" si="8"/>
        <v>0</v>
      </c>
      <c r="O38" s="80">
        <f t="shared" si="8"/>
        <v>1</v>
      </c>
      <c r="P38" s="80">
        <f t="shared" si="8"/>
        <v>0</v>
      </c>
      <c r="Q38" s="80">
        <f t="shared" si="8"/>
        <v>0</v>
      </c>
      <c r="R38" s="80">
        <f t="shared" si="8"/>
        <v>0</v>
      </c>
      <c r="S38" s="80">
        <f t="shared" si="8"/>
        <v>1</v>
      </c>
      <c r="T38" s="80">
        <f t="shared" si="8"/>
        <v>1</v>
      </c>
      <c r="U38" s="80">
        <f t="shared" si="8"/>
        <v>0</v>
      </c>
      <c r="V38" s="80">
        <f t="shared" si="8"/>
        <v>0</v>
      </c>
      <c r="W38" s="80">
        <f t="shared" si="8"/>
        <v>0</v>
      </c>
      <c r="X38" s="80">
        <f t="shared" si="8"/>
        <v>0</v>
      </c>
      <c r="Y38" s="80">
        <f t="shared" si="8"/>
        <v>0</v>
      </c>
      <c r="Z38" s="80">
        <f t="shared" si="8"/>
        <v>0</v>
      </c>
      <c r="AA38" s="64"/>
      <c r="AB38" s="48"/>
      <c r="AC38" s="48"/>
    </row>
    <row r="39" spans="1:29" ht="9.75" hidden="1" customHeight="1" x14ac:dyDescent="0.2">
      <c r="A39" s="48"/>
      <c r="B39" s="64"/>
      <c r="C39" s="64"/>
      <c r="D39" s="64"/>
      <c r="E39" s="68" t="str">
        <f t="shared" si="6"/>
        <v>P5</v>
      </c>
      <c r="F39" s="69">
        <f t="shared" si="7"/>
        <v>0</v>
      </c>
      <c r="G39" s="80">
        <f t="shared" si="8"/>
        <v>0</v>
      </c>
      <c r="H39" s="80">
        <f t="shared" si="8"/>
        <v>0</v>
      </c>
      <c r="I39" s="80">
        <f t="shared" si="8"/>
        <v>0</v>
      </c>
      <c r="J39" s="80">
        <f t="shared" si="8"/>
        <v>0</v>
      </c>
      <c r="K39" s="80">
        <f t="shared" si="8"/>
        <v>0</v>
      </c>
      <c r="L39" s="80">
        <f t="shared" si="8"/>
        <v>0</v>
      </c>
      <c r="M39" s="80">
        <f t="shared" si="8"/>
        <v>0</v>
      </c>
      <c r="N39" s="80">
        <f t="shared" si="8"/>
        <v>0</v>
      </c>
      <c r="O39" s="80">
        <f t="shared" si="8"/>
        <v>0</v>
      </c>
      <c r="P39" s="80">
        <f t="shared" si="8"/>
        <v>0</v>
      </c>
      <c r="Q39" s="80">
        <f t="shared" si="8"/>
        <v>0</v>
      </c>
      <c r="R39" s="80">
        <f t="shared" si="8"/>
        <v>0</v>
      </c>
      <c r="S39" s="80">
        <f t="shared" si="8"/>
        <v>0</v>
      </c>
      <c r="T39" s="80">
        <f t="shared" si="8"/>
        <v>0</v>
      </c>
      <c r="U39" s="80">
        <f t="shared" si="8"/>
        <v>0</v>
      </c>
      <c r="V39" s="80">
        <f t="shared" si="8"/>
        <v>0</v>
      </c>
      <c r="W39" s="80">
        <f t="shared" si="8"/>
        <v>0</v>
      </c>
      <c r="X39" s="80">
        <f t="shared" si="8"/>
        <v>0</v>
      </c>
      <c r="Y39" s="80">
        <f t="shared" si="8"/>
        <v>0</v>
      </c>
      <c r="Z39" s="80">
        <f t="shared" si="8"/>
        <v>0</v>
      </c>
      <c r="AA39" s="64"/>
      <c r="AB39" s="48"/>
      <c r="AC39" s="48"/>
    </row>
    <row r="40" spans="1:29" ht="9.75" hidden="1" customHeight="1" x14ac:dyDescent="0.2">
      <c r="A40" s="48"/>
      <c r="B40" s="64"/>
      <c r="C40" s="64"/>
      <c r="D40" s="64"/>
      <c r="E40" s="68" t="str">
        <f t="shared" si="6"/>
        <v>P6</v>
      </c>
      <c r="F40" s="69">
        <f t="shared" si="7"/>
        <v>0</v>
      </c>
      <c r="G40" s="80">
        <f t="shared" si="8"/>
        <v>0</v>
      </c>
      <c r="H40" s="80">
        <f t="shared" si="8"/>
        <v>0</v>
      </c>
      <c r="I40" s="80">
        <f t="shared" si="8"/>
        <v>0</v>
      </c>
      <c r="J40" s="80">
        <f t="shared" si="8"/>
        <v>0</v>
      </c>
      <c r="K40" s="80">
        <f t="shared" si="8"/>
        <v>0</v>
      </c>
      <c r="L40" s="80">
        <f t="shared" si="8"/>
        <v>0</v>
      </c>
      <c r="M40" s="80">
        <f t="shared" si="8"/>
        <v>0</v>
      </c>
      <c r="N40" s="80">
        <f t="shared" si="8"/>
        <v>0</v>
      </c>
      <c r="O40" s="80">
        <f t="shared" si="8"/>
        <v>0</v>
      </c>
      <c r="P40" s="80">
        <f t="shared" si="8"/>
        <v>0</v>
      </c>
      <c r="Q40" s="80">
        <f t="shared" si="8"/>
        <v>0</v>
      </c>
      <c r="R40" s="80">
        <f t="shared" si="8"/>
        <v>0</v>
      </c>
      <c r="S40" s="80">
        <f t="shared" si="8"/>
        <v>0</v>
      </c>
      <c r="T40" s="80">
        <f t="shared" si="8"/>
        <v>0</v>
      </c>
      <c r="U40" s="80">
        <f t="shared" si="8"/>
        <v>0</v>
      </c>
      <c r="V40" s="80">
        <f t="shared" si="8"/>
        <v>0</v>
      </c>
      <c r="W40" s="80">
        <f t="shared" si="8"/>
        <v>0</v>
      </c>
      <c r="X40" s="80">
        <f t="shared" si="8"/>
        <v>0</v>
      </c>
      <c r="Y40" s="80">
        <f t="shared" si="8"/>
        <v>0</v>
      </c>
      <c r="Z40" s="80">
        <f t="shared" si="8"/>
        <v>0</v>
      </c>
      <c r="AA40" s="64"/>
      <c r="AB40" s="48"/>
      <c r="AC40" s="48"/>
    </row>
    <row r="41" spans="1:29" ht="9.75" hidden="1" customHeight="1" x14ac:dyDescent="0.2">
      <c r="A41" s="48"/>
      <c r="B41" s="64"/>
      <c r="C41" s="64"/>
      <c r="D41" s="64"/>
      <c r="E41" s="68" t="str">
        <f t="shared" si="6"/>
        <v>P7</v>
      </c>
      <c r="F41" s="69">
        <f t="shared" si="7"/>
        <v>0</v>
      </c>
      <c r="G41" s="80">
        <f t="shared" si="8"/>
        <v>0</v>
      </c>
      <c r="H41" s="80">
        <f t="shared" si="8"/>
        <v>0</v>
      </c>
      <c r="I41" s="80">
        <f t="shared" si="8"/>
        <v>0</v>
      </c>
      <c r="J41" s="80">
        <f t="shared" si="8"/>
        <v>0</v>
      </c>
      <c r="K41" s="80">
        <f t="shared" si="8"/>
        <v>0</v>
      </c>
      <c r="L41" s="80">
        <f t="shared" si="8"/>
        <v>0</v>
      </c>
      <c r="M41" s="80">
        <f t="shared" si="8"/>
        <v>0</v>
      </c>
      <c r="N41" s="80">
        <f t="shared" si="8"/>
        <v>0</v>
      </c>
      <c r="O41" s="80">
        <f t="shared" si="8"/>
        <v>0</v>
      </c>
      <c r="P41" s="80">
        <f t="shared" si="8"/>
        <v>0</v>
      </c>
      <c r="Q41" s="80">
        <f t="shared" si="8"/>
        <v>0</v>
      </c>
      <c r="R41" s="80">
        <f t="shared" si="8"/>
        <v>0</v>
      </c>
      <c r="S41" s="80">
        <f t="shared" si="8"/>
        <v>0</v>
      </c>
      <c r="T41" s="80">
        <f t="shared" si="8"/>
        <v>0</v>
      </c>
      <c r="U41" s="80">
        <f t="shared" si="8"/>
        <v>0</v>
      </c>
      <c r="V41" s="80">
        <f t="shared" si="8"/>
        <v>0</v>
      </c>
      <c r="W41" s="80">
        <f t="shared" si="8"/>
        <v>0</v>
      </c>
      <c r="X41" s="80">
        <f t="shared" si="8"/>
        <v>0</v>
      </c>
      <c r="Y41" s="80">
        <f t="shared" si="8"/>
        <v>0</v>
      </c>
      <c r="Z41" s="80">
        <f t="shared" si="8"/>
        <v>0</v>
      </c>
      <c r="AA41" s="64"/>
      <c r="AB41" s="48"/>
      <c r="AC41" s="48"/>
    </row>
    <row r="42" spans="1:29" ht="9.75" hidden="1" customHeight="1" x14ac:dyDescent="0.2">
      <c r="A42" s="48"/>
      <c r="B42" s="64"/>
      <c r="C42" s="64"/>
      <c r="D42" s="64"/>
      <c r="E42" s="68" t="str">
        <f t="shared" si="6"/>
        <v>P8</v>
      </c>
      <c r="F42" s="69">
        <f t="shared" si="7"/>
        <v>0</v>
      </c>
      <c r="G42" s="80">
        <f t="shared" si="8"/>
        <v>0</v>
      </c>
      <c r="H42" s="80">
        <f t="shared" si="8"/>
        <v>0</v>
      </c>
      <c r="I42" s="80">
        <f t="shared" si="8"/>
        <v>0</v>
      </c>
      <c r="J42" s="80">
        <f t="shared" si="8"/>
        <v>0</v>
      </c>
      <c r="K42" s="80">
        <f t="shared" si="8"/>
        <v>0</v>
      </c>
      <c r="L42" s="80">
        <f t="shared" si="8"/>
        <v>0</v>
      </c>
      <c r="M42" s="80">
        <f t="shared" si="8"/>
        <v>0</v>
      </c>
      <c r="N42" s="80">
        <f t="shared" si="8"/>
        <v>0</v>
      </c>
      <c r="O42" s="80">
        <f t="shared" si="8"/>
        <v>0</v>
      </c>
      <c r="P42" s="80">
        <f t="shared" si="8"/>
        <v>0</v>
      </c>
      <c r="Q42" s="80">
        <f t="shared" si="8"/>
        <v>0</v>
      </c>
      <c r="R42" s="80">
        <f t="shared" si="8"/>
        <v>0</v>
      </c>
      <c r="S42" s="80">
        <f t="shared" si="8"/>
        <v>0</v>
      </c>
      <c r="T42" s="80">
        <f t="shared" si="8"/>
        <v>0</v>
      </c>
      <c r="U42" s="80">
        <f t="shared" si="8"/>
        <v>0</v>
      </c>
      <c r="V42" s="80">
        <f t="shared" si="8"/>
        <v>0</v>
      </c>
      <c r="W42" s="80">
        <f t="shared" si="8"/>
        <v>0</v>
      </c>
      <c r="X42" s="80">
        <f t="shared" si="8"/>
        <v>0</v>
      </c>
      <c r="Y42" s="80">
        <f t="shared" si="8"/>
        <v>0</v>
      </c>
      <c r="Z42" s="80">
        <f t="shared" si="8"/>
        <v>0</v>
      </c>
      <c r="AA42" s="64"/>
      <c r="AB42" s="48"/>
      <c r="AC42" s="48"/>
    </row>
    <row r="43" spans="1:29" ht="9.75" hidden="1" customHeight="1" x14ac:dyDescent="0.2">
      <c r="A43" s="48"/>
      <c r="B43" s="64"/>
      <c r="C43" s="64"/>
      <c r="D43" s="64"/>
      <c r="E43" s="68" t="str">
        <f t="shared" si="6"/>
        <v>P9</v>
      </c>
      <c r="F43" s="69">
        <f t="shared" si="7"/>
        <v>0</v>
      </c>
      <c r="G43" s="80">
        <f t="shared" si="8"/>
        <v>0</v>
      </c>
      <c r="H43" s="80">
        <f t="shared" si="8"/>
        <v>0</v>
      </c>
      <c r="I43" s="80">
        <f t="shared" si="8"/>
        <v>0</v>
      </c>
      <c r="J43" s="80">
        <f t="shared" si="8"/>
        <v>0</v>
      </c>
      <c r="K43" s="80">
        <f t="shared" si="8"/>
        <v>0</v>
      </c>
      <c r="L43" s="80">
        <f t="shared" si="8"/>
        <v>0</v>
      </c>
      <c r="M43" s="80">
        <f t="shared" si="8"/>
        <v>0</v>
      </c>
      <c r="N43" s="80">
        <f t="shared" si="8"/>
        <v>0</v>
      </c>
      <c r="O43" s="80">
        <f t="shared" si="8"/>
        <v>0</v>
      </c>
      <c r="P43" s="80">
        <f t="shared" si="8"/>
        <v>0</v>
      </c>
      <c r="Q43" s="80">
        <f t="shared" si="8"/>
        <v>0</v>
      </c>
      <c r="R43" s="80">
        <f t="shared" si="8"/>
        <v>0</v>
      </c>
      <c r="S43" s="80">
        <f t="shared" si="8"/>
        <v>0</v>
      </c>
      <c r="T43" s="80">
        <f t="shared" si="8"/>
        <v>0</v>
      </c>
      <c r="U43" s="80">
        <f t="shared" si="8"/>
        <v>0</v>
      </c>
      <c r="V43" s="80">
        <f t="shared" si="8"/>
        <v>0</v>
      </c>
      <c r="W43" s="80">
        <f t="shared" si="8"/>
        <v>0</v>
      </c>
      <c r="X43" s="80">
        <f t="shared" si="8"/>
        <v>0</v>
      </c>
      <c r="Y43" s="80">
        <f t="shared" si="8"/>
        <v>0</v>
      </c>
      <c r="Z43" s="80">
        <f t="shared" si="8"/>
        <v>0</v>
      </c>
      <c r="AA43" s="64"/>
      <c r="AB43" s="48"/>
      <c r="AC43" s="48"/>
    </row>
    <row r="44" spans="1:29" ht="9.75" hidden="1" customHeight="1" x14ac:dyDescent="0.2">
      <c r="A44" s="48"/>
      <c r="B44" s="64"/>
      <c r="C44" s="64"/>
      <c r="D44" s="64"/>
      <c r="E44" s="68" t="str">
        <f t="shared" si="6"/>
        <v>P10</v>
      </c>
      <c r="F44" s="69">
        <f t="shared" si="7"/>
        <v>1</v>
      </c>
      <c r="G44" s="80">
        <f t="shared" si="8"/>
        <v>0</v>
      </c>
      <c r="H44" s="80">
        <f t="shared" si="8"/>
        <v>0</v>
      </c>
      <c r="I44" s="80">
        <f t="shared" si="8"/>
        <v>0</v>
      </c>
      <c r="J44" s="80">
        <f t="shared" si="8"/>
        <v>0</v>
      </c>
      <c r="K44" s="80">
        <f t="shared" si="8"/>
        <v>0</v>
      </c>
      <c r="L44" s="80">
        <f t="shared" si="8"/>
        <v>0</v>
      </c>
      <c r="M44" s="80">
        <f t="shared" si="8"/>
        <v>0</v>
      </c>
      <c r="N44" s="80">
        <f t="shared" si="8"/>
        <v>0</v>
      </c>
      <c r="O44" s="80">
        <f t="shared" si="8"/>
        <v>1</v>
      </c>
      <c r="P44" s="80">
        <f t="shared" si="8"/>
        <v>0</v>
      </c>
      <c r="Q44" s="80">
        <f t="shared" si="8"/>
        <v>0</v>
      </c>
      <c r="R44" s="80">
        <f t="shared" si="8"/>
        <v>0</v>
      </c>
      <c r="S44" s="80">
        <f t="shared" si="8"/>
        <v>0</v>
      </c>
      <c r="T44" s="80">
        <f t="shared" si="8"/>
        <v>1</v>
      </c>
      <c r="U44" s="80">
        <f t="shared" si="8"/>
        <v>0</v>
      </c>
      <c r="V44" s="80">
        <f t="shared" si="8"/>
        <v>0</v>
      </c>
      <c r="W44" s="80">
        <f t="shared" si="8"/>
        <v>0</v>
      </c>
      <c r="X44" s="80">
        <f t="shared" si="8"/>
        <v>0</v>
      </c>
      <c r="Y44" s="80">
        <f t="shared" si="8"/>
        <v>0</v>
      </c>
      <c r="Z44" s="80">
        <f t="shared" si="8"/>
        <v>0</v>
      </c>
      <c r="AA44" s="64"/>
      <c r="AB44" s="48"/>
      <c r="AC44" s="48"/>
    </row>
    <row r="45" spans="1:29" ht="9.75" hidden="1" customHeight="1" x14ac:dyDescent="0.2">
      <c r="A45" s="48"/>
      <c r="B45" s="64"/>
      <c r="C45" s="64"/>
      <c r="D45" s="64"/>
      <c r="E45" s="68" t="str">
        <f t="shared" si="6"/>
        <v>P11</v>
      </c>
      <c r="F45" s="69">
        <f t="shared" si="7"/>
        <v>0</v>
      </c>
      <c r="G45" s="80">
        <f t="shared" si="8"/>
        <v>0</v>
      </c>
      <c r="H45" s="80">
        <f t="shared" si="8"/>
        <v>0</v>
      </c>
      <c r="I45" s="80">
        <f t="shared" si="8"/>
        <v>0</v>
      </c>
      <c r="J45" s="80">
        <f t="shared" si="8"/>
        <v>0</v>
      </c>
      <c r="K45" s="80">
        <f t="shared" si="8"/>
        <v>0</v>
      </c>
      <c r="L45" s="80">
        <f t="shared" si="8"/>
        <v>0</v>
      </c>
      <c r="M45" s="80">
        <f t="shared" si="8"/>
        <v>0</v>
      </c>
      <c r="N45" s="80">
        <f t="shared" si="8"/>
        <v>0</v>
      </c>
      <c r="O45" s="80">
        <f t="shared" si="8"/>
        <v>0</v>
      </c>
      <c r="P45" s="80">
        <f t="shared" si="8"/>
        <v>0</v>
      </c>
      <c r="Q45" s="80">
        <f t="shared" si="8"/>
        <v>0</v>
      </c>
      <c r="R45" s="80">
        <f t="shared" si="8"/>
        <v>0</v>
      </c>
      <c r="S45" s="80">
        <f t="shared" si="8"/>
        <v>0</v>
      </c>
      <c r="T45" s="80">
        <f t="shared" si="8"/>
        <v>0</v>
      </c>
      <c r="U45" s="80">
        <f t="shared" si="8"/>
        <v>0</v>
      </c>
      <c r="V45" s="80">
        <f t="shared" si="8"/>
        <v>0</v>
      </c>
      <c r="W45" s="80">
        <f t="shared" si="8"/>
        <v>0</v>
      </c>
      <c r="X45" s="80">
        <f t="shared" si="8"/>
        <v>0</v>
      </c>
      <c r="Y45" s="80">
        <f t="shared" si="8"/>
        <v>0</v>
      </c>
      <c r="Z45" s="80">
        <f t="shared" si="8"/>
        <v>0</v>
      </c>
      <c r="AA45" s="64"/>
      <c r="AB45" s="48"/>
      <c r="AC45" s="48"/>
    </row>
    <row r="46" spans="1:29" ht="9.75" hidden="1" customHeight="1" x14ac:dyDescent="0.2">
      <c r="A46" s="48"/>
      <c r="B46" s="64"/>
      <c r="C46" s="64"/>
      <c r="D46" s="64"/>
      <c r="E46" s="68" t="str">
        <f t="shared" si="6"/>
        <v>P12</v>
      </c>
      <c r="F46" s="69">
        <f t="shared" si="7"/>
        <v>0</v>
      </c>
      <c r="G46" s="80">
        <f t="shared" si="8"/>
        <v>0</v>
      </c>
      <c r="H46" s="80">
        <f t="shared" si="8"/>
        <v>0</v>
      </c>
      <c r="I46" s="80">
        <f t="shared" si="8"/>
        <v>0</v>
      </c>
      <c r="J46" s="80">
        <f t="shared" si="8"/>
        <v>0</v>
      </c>
      <c r="K46" s="80">
        <f t="shared" si="8"/>
        <v>0</v>
      </c>
      <c r="L46" s="80">
        <f t="shared" si="8"/>
        <v>0</v>
      </c>
      <c r="M46" s="80">
        <f t="shared" si="8"/>
        <v>0</v>
      </c>
      <c r="N46" s="80">
        <f t="shared" si="8"/>
        <v>0</v>
      </c>
      <c r="O46" s="80">
        <f t="shared" si="8"/>
        <v>0</v>
      </c>
      <c r="P46" s="80">
        <f t="shared" si="8"/>
        <v>0</v>
      </c>
      <c r="Q46" s="80">
        <f t="shared" si="8"/>
        <v>0</v>
      </c>
      <c r="R46" s="80">
        <f t="shared" si="8"/>
        <v>0</v>
      </c>
      <c r="S46" s="80">
        <f t="shared" si="8"/>
        <v>0</v>
      </c>
      <c r="T46" s="80">
        <f t="shared" si="8"/>
        <v>0</v>
      </c>
      <c r="U46" s="80">
        <f t="shared" si="8"/>
        <v>0</v>
      </c>
      <c r="V46" s="80">
        <f t="shared" si="8"/>
        <v>0</v>
      </c>
      <c r="W46" s="80">
        <f t="shared" si="8"/>
        <v>0</v>
      </c>
      <c r="X46" s="80">
        <f t="shared" si="8"/>
        <v>0</v>
      </c>
      <c r="Y46" s="80">
        <f t="shared" si="8"/>
        <v>0</v>
      </c>
      <c r="Z46" s="80">
        <f t="shared" si="8"/>
        <v>0</v>
      </c>
      <c r="AA46" s="64"/>
      <c r="AB46" s="48"/>
      <c r="AC46" s="48"/>
    </row>
    <row r="47" spans="1:29" ht="9.75" hidden="1" customHeight="1" x14ac:dyDescent="0.2">
      <c r="A47" s="48"/>
      <c r="B47" s="64"/>
      <c r="C47" s="64"/>
      <c r="D47" s="64"/>
      <c r="E47" s="68" t="str">
        <f t="shared" si="6"/>
        <v>P13</v>
      </c>
      <c r="F47" s="69">
        <f t="shared" si="7"/>
        <v>0</v>
      </c>
      <c r="G47" s="80">
        <f t="shared" si="8"/>
        <v>0</v>
      </c>
      <c r="H47" s="80">
        <f t="shared" si="8"/>
        <v>0</v>
      </c>
      <c r="I47" s="80">
        <f t="shared" si="8"/>
        <v>0</v>
      </c>
      <c r="J47" s="80">
        <f t="shared" si="8"/>
        <v>0</v>
      </c>
      <c r="K47" s="80">
        <f t="shared" si="8"/>
        <v>0</v>
      </c>
      <c r="L47" s="80">
        <f t="shared" si="8"/>
        <v>0</v>
      </c>
      <c r="M47" s="80">
        <f t="shared" si="8"/>
        <v>0</v>
      </c>
      <c r="N47" s="80">
        <f t="shared" si="8"/>
        <v>0</v>
      </c>
      <c r="O47" s="80">
        <f t="shared" si="8"/>
        <v>0</v>
      </c>
      <c r="P47" s="80">
        <f t="shared" si="8"/>
        <v>0</v>
      </c>
      <c r="Q47" s="80">
        <f t="shared" si="8"/>
        <v>0</v>
      </c>
      <c r="R47" s="80">
        <f t="shared" si="8"/>
        <v>0</v>
      </c>
      <c r="S47" s="80">
        <f t="shared" si="8"/>
        <v>0</v>
      </c>
      <c r="T47" s="80">
        <f t="shared" si="8"/>
        <v>0</v>
      </c>
      <c r="U47" s="80">
        <f t="shared" si="8"/>
        <v>0</v>
      </c>
      <c r="V47" s="80">
        <f t="shared" si="8"/>
        <v>0</v>
      </c>
      <c r="W47" s="80">
        <f t="shared" si="8"/>
        <v>0</v>
      </c>
      <c r="X47" s="80">
        <f t="shared" si="8"/>
        <v>0</v>
      </c>
      <c r="Y47" s="80">
        <f t="shared" si="8"/>
        <v>0</v>
      </c>
      <c r="Z47" s="80">
        <f t="shared" si="8"/>
        <v>0</v>
      </c>
      <c r="AA47" s="64"/>
      <c r="AB47" s="48"/>
      <c r="AC47" s="48"/>
    </row>
    <row r="48" spans="1:29" ht="9.75" hidden="1" customHeight="1" x14ac:dyDescent="0.2">
      <c r="A48" s="48"/>
      <c r="B48" s="64"/>
      <c r="C48" s="64"/>
      <c r="D48" s="64"/>
      <c r="E48" s="68" t="str">
        <f t="shared" si="6"/>
        <v>P14</v>
      </c>
      <c r="F48" s="69">
        <f t="shared" si="7"/>
        <v>0</v>
      </c>
      <c r="G48" s="80">
        <f t="shared" si="8"/>
        <v>0</v>
      </c>
      <c r="H48" s="80">
        <f t="shared" si="8"/>
        <v>0</v>
      </c>
      <c r="I48" s="80">
        <f t="shared" si="8"/>
        <v>0</v>
      </c>
      <c r="J48" s="80">
        <f t="shared" si="8"/>
        <v>0</v>
      </c>
      <c r="K48" s="80">
        <f t="shared" si="8"/>
        <v>0</v>
      </c>
      <c r="L48" s="80">
        <f t="shared" si="8"/>
        <v>0</v>
      </c>
      <c r="M48" s="80">
        <f t="shared" si="8"/>
        <v>0</v>
      </c>
      <c r="N48" s="80">
        <f t="shared" si="8"/>
        <v>0</v>
      </c>
      <c r="O48" s="80">
        <f t="shared" si="8"/>
        <v>0</v>
      </c>
      <c r="P48" s="80">
        <f t="shared" si="8"/>
        <v>0</v>
      </c>
      <c r="Q48" s="80">
        <f t="shared" si="8"/>
        <v>0</v>
      </c>
      <c r="R48" s="80">
        <f t="shared" si="8"/>
        <v>0</v>
      </c>
      <c r="S48" s="80">
        <f t="shared" si="8"/>
        <v>0</v>
      </c>
      <c r="T48" s="80">
        <f t="shared" si="8"/>
        <v>0</v>
      </c>
      <c r="U48" s="80">
        <f t="shared" si="8"/>
        <v>0</v>
      </c>
      <c r="V48" s="80">
        <f>IF($F48&gt;0,V24,0)</f>
        <v>0</v>
      </c>
      <c r="W48" s="80">
        <f>IF($F48&gt;0,W24,0)</f>
        <v>0</v>
      </c>
      <c r="X48" s="80">
        <f>IF($F48&gt;0,X24,0)</f>
        <v>0</v>
      </c>
      <c r="Y48" s="80">
        <f>IF($F48&gt;0,Y24,0)</f>
        <v>0</v>
      </c>
      <c r="Z48" s="80">
        <f>IF($F48&gt;0,Z24,0)</f>
        <v>0</v>
      </c>
      <c r="AA48" s="64"/>
      <c r="AB48" s="48"/>
      <c r="AC48" s="48"/>
    </row>
    <row r="49" spans="1:29" ht="9.75" hidden="1" customHeight="1" x14ac:dyDescent="0.2">
      <c r="A49" s="48"/>
      <c r="B49" s="64"/>
      <c r="C49" s="64"/>
      <c r="D49" s="64"/>
      <c r="E49" s="68" t="str">
        <f t="shared" si="6"/>
        <v>P15</v>
      </c>
      <c r="F49" s="69">
        <f t="shared" si="7"/>
        <v>0</v>
      </c>
      <c r="G49" s="80">
        <f t="shared" ref="G49:Z54" si="9">IF($F49&gt;0,G25,0)</f>
        <v>0</v>
      </c>
      <c r="H49" s="80">
        <f t="shared" si="9"/>
        <v>0</v>
      </c>
      <c r="I49" s="80">
        <f t="shared" si="9"/>
        <v>0</v>
      </c>
      <c r="J49" s="80">
        <f t="shared" si="9"/>
        <v>0</v>
      </c>
      <c r="K49" s="80">
        <f t="shared" si="9"/>
        <v>0</v>
      </c>
      <c r="L49" s="80">
        <f t="shared" si="9"/>
        <v>0</v>
      </c>
      <c r="M49" s="80">
        <f t="shared" si="9"/>
        <v>0</v>
      </c>
      <c r="N49" s="80">
        <f t="shared" si="9"/>
        <v>0</v>
      </c>
      <c r="O49" s="80">
        <f t="shared" si="9"/>
        <v>0</v>
      </c>
      <c r="P49" s="80">
        <f t="shared" si="9"/>
        <v>0</v>
      </c>
      <c r="Q49" s="80">
        <f t="shared" si="9"/>
        <v>0</v>
      </c>
      <c r="R49" s="80">
        <f t="shared" si="9"/>
        <v>0</v>
      </c>
      <c r="S49" s="80">
        <f t="shared" si="9"/>
        <v>0</v>
      </c>
      <c r="T49" s="80">
        <f t="shared" si="9"/>
        <v>0</v>
      </c>
      <c r="U49" s="80">
        <f t="shared" si="9"/>
        <v>0</v>
      </c>
      <c r="V49" s="80">
        <f t="shared" si="9"/>
        <v>0</v>
      </c>
      <c r="W49" s="80">
        <f t="shared" si="9"/>
        <v>0</v>
      </c>
      <c r="X49" s="80">
        <f t="shared" si="9"/>
        <v>0</v>
      </c>
      <c r="Y49" s="80">
        <f t="shared" si="9"/>
        <v>0</v>
      </c>
      <c r="Z49" s="80">
        <f t="shared" si="9"/>
        <v>0</v>
      </c>
      <c r="AA49" s="64"/>
      <c r="AB49" s="48"/>
      <c r="AC49" s="48"/>
    </row>
    <row r="50" spans="1:29" ht="9.75" hidden="1" customHeight="1" x14ac:dyDescent="0.2">
      <c r="A50" s="48"/>
      <c r="B50" s="64"/>
      <c r="C50" s="64"/>
      <c r="D50" s="64"/>
      <c r="E50" s="68" t="str">
        <f t="shared" si="6"/>
        <v>P16</v>
      </c>
      <c r="F50" s="69">
        <f t="shared" si="7"/>
        <v>0</v>
      </c>
      <c r="G50" s="80">
        <f t="shared" si="9"/>
        <v>0</v>
      </c>
      <c r="H50" s="80">
        <f t="shared" si="9"/>
        <v>0</v>
      </c>
      <c r="I50" s="80">
        <f t="shared" si="9"/>
        <v>0</v>
      </c>
      <c r="J50" s="80">
        <f t="shared" si="9"/>
        <v>0</v>
      </c>
      <c r="K50" s="80">
        <f t="shared" si="9"/>
        <v>0</v>
      </c>
      <c r="L50" s="80">
        <f t="shared" si="9"/>
        <v>0</v>
      </c>
      <c r="M50" s="80">
        <f t="shared" si="9"/>
        <v>0</v>
      </c>
      <c r="N50" s="80">
        <f t="shared" si="9"/>
        <v>0</v>
      </c>
      <c r="O50" s="80">
        <f t="shared" si="9"/>
        <v>0</v>
      </c>
      <c r="P50" s="80">
        <f t="shared" si="9"/>
        <v>0</v>
      </c>
      <c r="Q50" s="80">
        <f t="shared" si="9"/>
        <v>0</v>
      </c>
      <c r="R50" s="80">
        <f t="shared" si="9"/>
        <v>0</v>
      </c>
      <c r="S50" s="80">
        <f t="shared" si="9"/>
        <v>0</v>
      </c>
      <c r="T50" s="80">
        <f t="shared" si="9"/>
        <v>0</v>
      </c>
      <c r="U50" s="80">
        <f t="shared" si="9"/>
        <v>0</v>
      </c>
      <c r="V50" s="80">
        <f t="shared" si="9"/>
        <v>0</v>
      </c>
      <c r="W50" s="80">
        <f t="shared" si="9"/>
        <v>0</v>
      </c>
      <c r="X50" s="80">
        <f t="shared" si="9"/>
        <v>0</v>
      </c>
      <c r="Y50" s="80">
        <f t="shared" si="9"/>
        <v>0</v>
      </c>
      <c r="Z50" s="80">
        <f t="shared" si="9"/>
        <v>0</v>
      </c>
      <c r="AA50" s="64"/>
      <c r="AB50" s="48"/>
      <c r="AC50" s="48"/>
    </row>
    <row r="51" spans="1:29" ht="9.75" hidden="1" customHeight="1" x14ac:dyDescent="0.2">
      <c r="A51" s="48"/>
      <c r="B51" s="64"/>
      <c r="C51" s="64"/>
      <c r="D51" s="64"/>
      <c r="E51" s="68" t="str">
        <f t="shared" si="6"/>
        <v>P17</v>
      </c>
      <c r="F51" s="69">
        <f t="shared" si="7"/>
        <v>0</v>
      </c>
      <c r="G51" s="80">
        <f t="shared" si="9"/>
        <v>0</v>
      </c>
      <c r="H51" s="80">
        <f t="shared" si="9"/>
        <v>0</v>
      </c>
      <c r="I51" s="80">
        <f t="shared" si="9"/>
        <v>0</v>
      </c>
      <c r="J51" s="80">
        <f t="shared" si="9"/>
        <v>0</v>
      </c>
      <c r="K51" s="80">
        <f t="shared" si="9"/>
        <v>0</v>
      </c>
      <c r="L51" s="80">
        <f t="shared" si="9"/>
        <v>0</v>
      </c>
      <c r="M51" s="80">
        <f t="shared" si="9"/>
        <v>0</v>
      </c>
      <c r="N51" s="80">
        <f t="shared" si="9"/>
        <v>0</v>
      </c>
      <c r="O51" s="80">
        <f t="shared" si="9"/>
        <v>0</v>
      </c>
      <c r="P51" s="80">
        <f t="shared" si="9"/>
        <v>0</v>
      </c>
      <c r="Q51" s="80">
        <f t="shared" si="9"/>
        <v>0</v>
      </c>
      <c r="R51" s="80">
        <f t="shared" si="9"/>
        <v>0</v>
      </c>
      <c r="S51" s="80">
        <f t="shared" si="9"/>
        <v>0</v>
      </c>
      <c r="T51" s="80">
        <f t="shared" si="9"/>
        <v>0</v>
      </c>
      <c r="U51" s="80">
        <f t="shared" si="9"/>
        <v>0</v>
      </c>
      <c r="V51" s="80">
        <f t="shared" si="9"/>
        <v>0</v>
      </c>
      <c r="W51" s="80">
        <f t="shared" si="9"/>
        <v>0</v>
      </c>
      <c r="X51" s="80">
        <f t="shared" si="9"/>
        <v>0</v>
      </c>
      <c r="Y51" s="80">
        <f t="shared" si="9"/>
        <v>0</v>
      </c>
      <c r="Z51" s="80">
        <f t="shared" si="9"/>
        <v>0</v>
      </c>
      <c r="AA51" s="64"/>
      <c r="AB51" s="48"/>
      <c r="AC51" s="48"/>
    </row>
    <row r="52" spans="1:29" ht="9.75" hidden="1" customHeight="1" x14ac:dyDescent="0.2">
      <c r="A52" s="48"/>
      <c r="B52" s="64"/>
      <c r="C52" s="64"/>
      <c r="D52" s="64"/>
      <c r="E52" s="68" t="str">
        <f t="shared" si="6"/>
        <v>P18</v>
      </c>
      <c r="F52" s="69">
        <f t="shared" si="7"/>
        <v>0</v>
      </c>
      <c r="G52" s="80">
        <f t="shared" si="9"/>
        <v>0</v>
      </c>
      <c r="H52" s="80">
        <f t="shared" si="9"/>
        <v>0</v>
      </c>
      <c r="I52" s="80">
        <f t="shared" si="9"/>
        <v>0</v>
      </c>
      <c r="J52" s="80">
        <f t="shared" si="9"/>
        <v>0</v>
      </c>
      <c r="K52" s="80">
        <f t="shared" si="9"/>
        <v>0</v>
      </c>
      <c r="L52" s="80">
        <f t="shared" si="9"/>
        <v>0</v>
      </c>
      <c r="M52" s="80">
        <f t="shared" si="9"/>
        <v>0</v>
      </c>
      <c r="N52" s="80">
        <f t="shared" si="9"/>
        <v>0</v>
      </c>
      <c r="O52" s="80">
        <f t="shared" si="9"/>
        <v>0</v>
      </c>
      <c r="P52" s="80">
        <f t="shared" si="9"/>
        <v>0</v>
      </c>
      <c r="Q52" s="80">
        <f t="shared" si="9"/>
        <v>0</v>
      </c>
      <c r="R52" s="80">
        <f t="shared" si="9"/>
        <v>0</v>
      </c>
      <c r="S52" s="80">
        <f t="shared" si="9"/>
        <v>0</v>
      </c>
      <c r="T52" s="80">
        <f t="shared" si="9"/>
        <v>0</v>
      </c>
      <c r="U52" s="80">
        <f t="shared" si="9"/>
        <v>0</v>
      </c>
      <c r="V52" s="80">
        <f t="shared" si="9"/>
        <v>0</v>
      </c>
      <c r="W52" s="80">
        <f t="shared" si="9"/>
        <v>0</v>
      </c>
      <c r="X52" s="80">
        <f t="shared" si="9"/>
        <v>0</v>
      </c>
      <c r="Y52" s="80">
        <f t="shared" si="9"/>
        <v>0</v>
      </c>
      <c r="Z52" s="80">
        <f t="shared" si="9"/>
        <v>0</v>
      </c>
      <c r="AA52" s="64"/>
      <c r="AB52" s="48"/>
      <c r="AC52" s="48"/>
    </row>
    <row r="53" spans="1:29" ht="9.75" hidden="1" customHeight="1" x14ac:dyDescent="0.2">
      <c r="A53" s="48"/>
      <c r="B53" s="64"/>
      <c r="C53" s="64"/>
      <c r="D53" s="64"/>
      <c r="E53" s="68" t="str">
        <f t="shared" si="6"/>
        <v>P19</v>
      </c>
      <c r="F53" s="69">
        <f t="shared" si="7"/>
        <v>0</v>
      </c>
      <c r="G53" s="80">
        <f t="shared" si="9"/>
        <v>0</v>
      </c>
      <c r="H53" s="80">
        <f t="shared" si="9"/>
        <v>0</v>
      </c>
      <c r="I53" s="80">
        <f t="shared" si="9"/>
        <v>0</v>
      </c>
      <c r="J53" s="80">
        <f t="shared" si="9"/>
        <v>0</v>
      </c>
      <c r="K53" s="80">
        <f t="shared" si="9"/>
        <v>0</v>
      </c>
      <c r="L53" s="80">
        <f t="shared" si="9"/>
        <v>0</v>
      </c>
      <c r="M53" s="80">
        <f t="shared" si="9"/>
        <v>0</v>
      </c>
      <c r="N53" s="80">
        <f t="shared" si="9"/>
        <v>0</v>
      </c>
      <c r="O53" s="80">
        <f t="shared" si="9"/>
        <v>0</v>
      </c>
      <c r="P53" s="80">
        <f t="shared" si="9"/>
        <v>0</v>
      </c>
      <c r="Q53" s="80">
        <f t="shared" si="9"/>
        <v>0</v>
      </c>
      <c r="R53" s="80">
        <f t="shared" si="9"/>
        <v>0</v>
      </c>
      <c r="S53" s="80">
        <f t="shared" si="9"/>
        <v>0</v>
      </c>
      <c r="T53" s="80">
        <f t="shared" si="9"/>
        <v>0</v>
      </c>
      <c r="U53" s="80">
        <f t="shared" si="9"/>
        <v>0</v>
      </c>
      <c r="V53" s="80">
        <f t="shared" si="9"/>
        <v>0</v>
      </c>
      <c r="W53" s="80">
        <f t="shared" si="9"/>
        <v>0</v>
      </c>
      <c r="X53" s="80">
        <f t="shared" si="9"/>
        <v>0</v>
      </c>
      <c r="Y53" s="80">
        <f t="shared" si="9"/>
        <v>0</v>
      </c>
      <c r="Z53" s="80">
        <f t="shared" si="9"/>
        <v>0</v>
      </c>
      <c r="AA53" s="64"/>
      <c r="AB53" s="48"/>
      <c r="AC53" s="48"/>
    </row>
    <row r="54" spans="1:29" ht="9.75" hidden="1" customHeight="1" x14ac:dyDescent="0.2">
      <c r="A54" s="48"/>
      <c r="B54" s="64"/>
      <c r="C54" s="64"/>
      <c r="D54" s="64"/>
      <c r="E54" s="68" t="str">
        <f t="shared" si="6"/>
        <v>P20</v>
      </c>
      <c r="F54" s="69">
        <f t="shared" si="7"/>
        <v>0</v>
      </c>
      <c r="G54" s="80">
        <f t="shared" si="9"/>
        <v>0</v>
      </c>
      <c r="H54" s="80">
        <f t="shared" si="9"/>
        <v>0</v>
      </c>
      <c r="I54" s="80">
        <f t="shared" si="9"/>
        <v>0</v>
      </c>
      <c r="J54" s="80">
        <f t="shared" si="9"/>
        <v>0</v>
      </c>
      <c r="K54" s="80">
        <f t="shared" si="9"/>
        <v>0</v>
      </c>
      <c r="L54" s="80">
        <f t="shared" si="9"/>
        <v>0</v>
      </c>
      <c r="M54" s="80">
        <f t="shared" si="9"/>
        <v>0</v>
      </c>
      <c r="N54" s="80">
        <f t="shared" si="9"/>
        <v>0</v>
      </c>
      <c r="O54" s="80">
        <f t="shared" si="9"/>
        <v>0</v>
      </c>
      <c r="P54" s="80">
        <f t="shared" si="9"/>
        <v>0</v>
      </c>
      <c r="Q54" s="80">
        <f t="shared" si="9"/>
        <v>0</v>
      </c>
      <c r="R54" s="80">
        <f t="shared" si="9"/>
        <v>0</v>
      </c>
      <c r="S54" s="80">
        <f t="shared" si="9"/>
        <v>0</v>
      </c>
      <c r="T54" s="80">
        <f t="shared" si="9"/>
        <v>0</v>
      </c>
      <c r="U54" s="80">
        <f t="shared" si="9"/>
        <v>0</v>
      </c>
      <c r="V54" s="80">
        <f t="shared" si="9"/>
        <v>0</v>
      </c>
      <c r="W54" s="80">
        <f t="shared" si="9"/>
        <v>0</v>
      </c>
      <c r="X54" s="80">
        <f t="shared" si="9"/>
        <v>0</v>
      </c>
      <c r="Y54" s="80">
        <f t="shared" si="9"/>
        <v>0</v>
      </c>
      <c r="Z54" s="80">
        <f t="shared" si="9"/>
        <v>0</v>
      </c>
      <c r="AA54" s="64"/>
      <c r="AB54" s="48"/>
      <c r="AC54" s="48"/>
    </row>
    <row r="55" spans="1:29" ht="9.75" hidden="1" customHeight="1" x14ac:dyDescent="0.2">
      <c r="A55" s="48"/>
      <c r="B55" s="64"/>
      <c r="C55" s="64"/>
      <c r="D55" s="64"/>
      <c r="E55" s="68"/>
      <c r="F55" s="72" t="s">
        <v>36</v>
      </c>
      <c r="G55" s="73">
        <f>SUM(G35:G54)</f>
        <v>0</v>
      </c>
      <c r="H55" s="74">
        <f t="shared" ref="H55:Z55" si="10">SUM(H35:H54)</f>
        <v>0</v>
      </c>
      <c r="I55" s="74">
        <f t="shared" si="10"/>
        <v>0</v>
      </c>
      <c r="J55" s="74">
        <f t="shared" si="10"/>
        <v>0</v>
      </c>
      <c r="K55" s="74">
        <f t="shared" si="10"/>
        <v>0</v>
      </c>
      <c r="L55" s="74">
        <f t="shared" si="10"/>
        <v>0</v>
      </c>
      <c r="M55" s="74">
        <f t="shared" si="10"/>
        <v>0</v>
      </c>
      <c r="N55" s="74">
        <f t="shared" si="10"/>
        <v>0</v>
      </c>
      <c r="O55" s="74">
        <f t="shared" si="10"/>
        <v>2</v>
      </c>
      <c r="P55" s="74">
        <f t="shared" si="10"/>
        <v>0</v>
      </c>
      <c r="Q55" s="74">
        <f t="shared" si="10"/>
        <v>0</v>
      </c>
      <c r="R55" s="74">
        <f t="shared" si="10"/>
        <v>0</v>
      </c>
      <c r="S55" s="74">
        <f t="shared" si="10"/>
        <v>1</v>
      </c>
      <c r="T55" s="74">
        <f t="shared" si="10"/>
        <v>2</v>
      </c>
      <c r="U55" s="74">
        <f t="shared" si="10"/>
        <v>0</v>
      </c>
      <c r="V55" s="74">
        <f t="shared" si="10"/>
        <v>0</v>
      </c>
      <c r="W55" s="74">
        <f t="shared" si="10"/>
        <v>0</v>
      </c>
      <c r="X55" s="74">
        <f t="shared" si="10"/>
        <v>0</v>
      </c>
      <c r="Y55" s="74">
        <f t="shared" si="10"/>
        <v>0</v>
      </c>
      <c r="Z55" s="75">
        <f t="shared" si="10"/>
        <v>0</v>
      </c>
      <c r="AA55" s="64"/>
      <c r="AB55" s="48"/>
      <c r="AC55" s="48"/>
    </row>
    <row r="56" spans="1:29" ht="24.75" hidden="1" customHeight="1" x14ac:dyDescent="0.2">
      <c r="A56" s="48"/>
      <c r="B56" s="64"/>
      <c r="C56" s="64"/>
      <c r="D56" s="64"/>
      <c r="E56" s="68"/>
      <c r="F56" s="82" t="s">
        <v>39</v>
      </c>
      <c r="G56" s="83">
        <f>IF(SUM(G60:G79)&gt;0,1,0)</f>
        <v>0</v>
      </c>
      <c r="H56" s="83">
        <f>IF(SUM(H60:H79)&gt;0,MAX($G56:G56)+1,0)</f>
        <v>0</v>
      </c>
      <c r="I56" s="83">
        <f>IF(SUM(I60:I79)&gt;0,MAX($G56:H56)+1,0)</f>
        <v>0</v>
      </c>
      <c r="J56" s="83">
        <f>IF(SUM(J60:J79)&gt;0,MAX($G56:I56)+1,0)</f>
        <v>0</v>
      </c>
      <c r="K56" s="83">
        <f>IF(SUM(K60:K79)&gt;0,MAX($G56:J56)+1,0)</f>
        <v>0</v>
      </c>
      <c r="L56" s="83">
        <f>IF(SUM(L60:L79)&gt;0,MAX($G56:K56)+1,0)</f>
        <v>0</v>
      </c>
      <c r="M56" s="83">
        <f>IF(SUM(M60:M79)&gt;0,MAX($G56:L56)+1,0)</f>
        <v>0</v>
      </c>
      <c r="N56" s="83">
        <f>IF(SUM(N60:N79)&gt;0,MAX($G56:M56)+1,0)</f>
        <v>0</v>
      </c>
      <c r="O56" s="83">
        <f>IF(SUM(O60:O79)&gt;0,MAX($G56:N56)+1,0)</f>
        <v>1</v>
      </c>
      <c r="P56" s="83">
        <f>IF(SUM(P60:P79)&gt;0,MAX($G56:O56)+1,0)</f>
        <v>0</v>
      </c>
      <c r="Q56" s="83">
        <f>IF(SUM(Q60:Q79)&gt;0,MAX($G56:P56)+1,0)</f>
        <v>0</v>
      </c>
      <c r="R56" s="83">
        <f>IF(SUM(R60:R79)&gt;0,MAX($G56:Q56)+1,0)</f>
        <v>0</v>
      </c>
      <c r="S56" s="83">
        <f>IF(SUM(S60:S79)&gt;0,MAX($G56:R56)+1,0)</f>
        <v>2</v>
      </c>
      <c r="T56" s="83">
        <f>IF(SUM(T60:T79)&gt;0,MAX($G56:S56)+1,0)</f>
        <v>3</v>
      </c>
      <c r="U56" s="83">
        <f>IF(SUM(U60:U79)&gt;0,MAX($G56:T56)+1,0)</f>
        <v>0</v>
      </c>
      <c r="V56" s="83">
        <f>IF(SUM(V60:V79)&gt;0,MAX($G56:U56)+1,0)</f>
        <v>0</v>
      </c>
      <c r="W56" s="83">
        <f>IF(SUM(W60:W79)&gt;0,MAX($G56:V56)+1,0)</f>
        <v>0</v>
      </c>
      <c r="X56" s="83">
        <f>IF(SUM(X60:X79)&gt;0,MAX($G56:W56)+1,0)</f>
        <v>0</v>
      </c>
      <c r="Y56" s="83">
        <f>IF(SUM(Y60:Y79)&gt;0,MAX($G56:X56)+1,0)</f>
        <v>0</v>
      </c>
      <c r="Z56" s="83">
        <f>IF(SUM(Z60:Z79)&gt;0,MAX($G56:Y56)+1,0)</f>
        <v>0</v>
      </c>
      <c r="AA56" s="64"/>
      <c r="AB56" s="48"/>
      <c r="AC56" s="48"/>
    </row>
    <row r="57" spans="1:29" ht="15" customHeight="1" x14ac:dyDescent="0.2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</row>
    <row r="58" spans="1:29" ht="24.75" customHeight="1" x14ac:dyDescent="0.2">
      <c r="D58" s="121" t="s">
        <v>35</v>
      </c>
      <c r="AA58" s="48"/>
      <c r="AB58" s="48"/>
      <c r="AC58" s="48"/>
    </row>
    <row r="59" spans="1:29" ht="24.75" customHeight="1" x14ac:dyDescent="0.2">
      <c r="D59" s="115"/>
      <c r="E59" s="116"/>
      <c r="F59" s="117" t="s">
        <v>20</v>
      </c>
      <c r="G59" s="116">
        <f>G6</f>
        <v>1</v>
      </c>
      <c r="H59" s="116">
        <f t="shared" ref="H59:Z59" si="11">H6</f>
        <v>2</v>
      </c>
      <c r="I59" s="116">
        <f t="shared" si="11"/>
        <v>3</v>
      </c>
      <c r="J59" s="116">
        <f t="shared" si="11"/>
        <v>4</v>
      </c>
      <c r="K59" s="116">
        <f t="shared" si="11"/>
        <v>5</v>
      </c>
      <c r="L59" s="116">
        <f t="shared" si="11"/>
        <v>6</v>
      </c>
      <c r="M59" s="116">
        <f t="shared" si="11"/>
        <v>7</v>
      </c>
      <c r="N59" s="116">
        <f t="shared" si="11"/>
        <v>8</v>
      </c>
      <c r="O59" s="116">
        <f t="shared" si="11"/>
        <v>9</v>
      </c>
      <c r="P59" s="116">
        <f t="shared" si="11"/>
        <v>10</v>
      </c>
      <c r="Q59" s="116">
        <f t="shared" si="11"/>
        <v>11</v>
      </c>
      <c r="R59" s="116">
        <f t="shared" si="11"/>
        <v>12</v>
      </c>
      <c r="S59" s="116">
        <f t="shared" si="11"/>
        <v>13</v>
      </c>
      <c r="T59" s="116">
        <f t="shared" si="11"/>
        <v>14</v>
      </c>
      <c r="U59" s="116">
        <f t="shared" si="11"/>
        <v>15</v>
      </c>
      <c r="V59" s="116">
        <f t="shared" si="11"/>
        <v>16</v>
      </c>
      <c r="W59" s="116">
        <f t="shared" si="11"/>
        <v>17</v>
      </c>
      <c r="X59" s="116">
        <f t="shared" si="11"/>
        <v>18</v>
      </c>
      <c r="Y59" s="116">
        <f t="shared" si="11"/>
        <v>19</v>
      </c>
      <c r="Z59" s="116">
        <f t="shared" si="11"/>
        <v>20</v>
      </c>
      <c r="AA59" s="48"/>
      <c r="AB59" s="48"/>
      <c r="AC59" s="48"/>
    </row>
    <row r="60" spans="1:29" ht="15.75" customHeight="1" x14ac:dyDescent="0.2">
      <c r="D60" s="118"/>
      <c r="E60" s="119" t="s">
        <v>34</v>
      </c>
      <c r="F60" s="129" t="str">
        <f t="shared" ref="F60:F79" si="12">E11</f>
        <v>P1</v>
      </c>
      <c r="G60" s="130">
        <f>IF(AND(G$55&gt;=$Z$4,G$8="C"),Datos!D10,0)</f>
        <v>0</v>
      </c>
      <c r="H60" s="130">
        <f>IF(AND(H$55&gt;=$Z$4,H$8="C"),Datos!E10,0)</f>
        <v>0</v>
      </c>
      <c r="I60" s="130">
        <f>IF(AND(I$55&gt;=$Z$4,I$8="C"),Datos!F10,0)</f>
        <v>0</v>
      </c>
      <c r="J60" s="130">
        <f>IF(AND(J$55&gt;=$Z$4,J$8="C"),Datos!G10,0)</f>
        <v>0</v>
      </c>
      <c r="K60" s="130">
        <f>IF(AND(K$55&gt;=$Z$4,K$8="C"),Datos!H10,0)</f>
        <v>0</v>
      </c>
      <c r="L60" s="130">
        <f>IF(AND(L$55&gt;=$Z$4,L$8="C"),Datos!I10,0)</f>
        <v>0</v>
      </c>
      <c r="M60" s="130">
        <f>IF(AND(M$55&gt;=$Z$4,M$8="C"),Datos!J10,0)</f>
        <v>0</v>
      </c>
      <c r="N60" s="130">
        <f>IF(AND(N$55&gt;=$Z$4,N$8="C"),Datos!K10,0)</f>
        <v>0</v>
      </c>
      <c r="O60" s="130">
        <f>IF(AND(O$55&gt;=$Z$4,O$8="C"),Datos!L10,0)</f>
        <v>0</v>
      </c>
      <c r="P60" s="130">
        <f>IF(AND(P$55&gt;=$Z$4,P$8="C"),Datos!M10,0)</f>
        <v>0</v>
      </c>
      <c r="Q60" s="130">
        <f>IF(AND(Q$55&gt;=$Z$4,Q$8="C"),Datos!N10,0)</f>
        <v>0</v>
      </c>
      <c r="R60" s="130">
        <f>IF(AND(R$55&gt;=$Z$4,R$8="C"),Datos!O10,0)</f>
        <v>0</v>
      </c>
      <c r="S60" s="130">
        <f>IF(AND(S$55&gt;=$Z$4,S$8="C"),Datos!P10,0)</f>
        <v>0</v>
      </c>
      <c r="T60" s="130">
        <f>IF(AND(T$55&gt;=$Z$4,T$8="C"),Datos!Q10,0)</f>
        <v>0</v>
      </c>
      <c r="U60" s="130">
        <f>IF(AND(U$55&gt;=$Z$4,U$8="C"),Datos!R10,0)</f>
        <v>0</v>
      </c>
      <c r="V60" s="130">
        <f>IF(AND(V$55&gt;=$Z$4,V$8="C"),Datos!S10,0)</f>
        <v>0</v>
      </c>
      <c r="W60" s="130">
        <f>IF(AND(W$55&gt;=$Z$4,W$8="C"),Datos!T10,0)</f>
        <v>0</v>
      </c>
      <c r="X60" s="130">
        <f>IF(AND(X$55&gt;=$Z$4,X$8="C"),Datos!U10,0)</f>
        <v>0</v>
      </c>
      <c r="Y60" s="130">
        <f>IF(AND(Y$55&gt;=$Z$4,Y$8="C"),Datos!V10,0)</f>
        <v>0</v>
      </c>
      <c r="Z60" s="130">
        <f>IF(AND(Z$55&gt;=$Z$4,Z$8="C"),Datos!W10,0)</f>
        <v>0</v>
      </c>
      <c r="AA60" s="48"/>
      <c r="AB60" s="48"/>
      <c r="AC60" s="48"/>
    </row>
    <row r="61" spans="1:29" ht="15.75" customHeight="1" x14ac:dyDescent="0.2">
      <c r="D61" s="118"/>
      <c r="E61" s="118"/>
      <c r="F61" s="120" t="str">
        <f t="shared" si="12"/>
        <v>P2</v>
      </c>
      <c r="G61" s="114">
        <f>IF(AND(G$55&gt;=$Z$4,G$8="C"),Datos!D11,0)</f>
        <v>0</v>
      </c>
      <c r="H61" s="114">
        <f>IF(AND(H$55&gt;=$Z$4,H$8="C"),Datos!E11,0)</f>
        <v>0</v>
      </c>
      <c r="I61" s="114">
        <f>IF(AND(I$55&gt;=$Z$4,I$8="C"),Datos!F11,0)</f>
        <v>0</v>
      </c>
      <c r="J61" s="114">
        <f>IF(AND(J$55&gt;=$Z$4,J$8="C"),Datos!G11,0)</f>
        <v>0</v>
      </c>
      <c r="K61" s="114">
        <f>IF(AND(K$55&gt;=$Z$4,K$8="C"),Datos!H11,0)</f>
        <v>0</v>
      </c>
      <c r="L61" s="114">
        <f>IF(AND(L$55&gt;=$Z$4,L$8="C"),Datos!I11,0)</f>
        <v>0</v>
      </c>
      <c r="M61" s="114">
        <f>IF(AND(M$55&gt;=$Z$4,M$8="C"),Datos!J11,0)</f>
        <v>0</v>
      </c>
      <c r="N61" s="114">
        <f>IF(AND(N$55&gt;=$Z$4,N$8="C"),Datos!K11,0)</f>
        <v>0</v>
      </c>
      <c r="O61" s="114">
        <f>IF(AND(O$55&gt;=$Z$4,O$8="C"),Datos!L11,0)</f>
        <v>0</v>
      </c>
      <c r="P61" s="114">
        <f>IF(AND(P$55&gt;=$Z$4,P$8="C"),Datos!M11,0)</f>
        <v>0</v>
      </c>
      <c r="Q61" s="114">
        <f>IF(AND(Q$55&gt;=$Z$4,Q$8="C"),Datos!N11,0)</f>
        <v>0</v>
      </c>
      <c r="R61" s="114">
        <f>IF(AND(R$55&gt;=$Z$4,R$8="C"),Datos!O11,0)</f>
        <v>0</v>
      </c>
      <c r="S61" s="114">
        <f>IF(AND(S$55&gt;=$Z$4,S$8="C"),Datos!P11,0)</f>
        <v>0</v>
      </c>
      <c r="T61" s="114">
        <f>IF(AND(T$55&gt;=$Z$4,T$8="C"),Datos!Q11,0)</f>
        <v>0</v>
      </c>
      <c r="U61" s="114">
        <f>IF(AND(U$55&gt;=$Z$4,U$8="C"),Datos!R11,0)</f>
        <v>0</v>
      </c>
      <c r="V61" s="114">
        <f>IF(AND(V$55&gt;=$Z$4,V$8="C"),Datos!S11,0)</f>
        <v>0</v>
      </c>
      <c r="W61" s="114">
        <f>IF(AND(W$55&gt;=$Z$4,W$8="C"),Datos!T11,0)</f>
        <v>0</v>
      </c>
      <c r="X61" s="114">
        <f>IF(AND(X$55&gt;=$Z$4,X$8="C"),Datos!U11,0)</f>
        <v>0</v>
      </c>
      <c r="Y61" s="114">
        <f>IF(AND(Y$55&gt;=$Z$4,Y$8="C"),Datos!V11,0)</f>
        <v>0</v>
      </c>
      <c r="Z61" s="114">
        <f>IF(AND(Z$55&gt;=$Z$4,Z$8="C"),Datos!W11,0)</f>
        <v>0</v>
      </c>
      <c r="AA61" s="48"/>
      <c r="AB61" s="48"/>
      <c r="AC61" s="48"/>
    </row>
    <row r="62" spans="1:29" ht="15.75" customHeight="1" x14ac:dyDescent="0.2">
      <c r="D62" s="118"/>
      <c r="E62" s="118"/>
      <c r="F62" s="129" t="str">
        <f t="shared" si="12"/>
        <v>P3</v>
      </c>
      <c r="G62" s="130">
        <f>IF(AND(G$55&gt;=$Z$4,G$8="C"),Datos!D12,0)</f>
        <v>0</v>
      </c>
      <c r="H62" s="130">
        <f>IF(AND(H$55&gt;=$Z$4,H$8="C"),Datos!E12,0)</f>
        <v>0</v>
      </c>
      <c r="I62" s="130">
        <f>IF(AND(I$55&gt;=$Z$4,I$8="C"),Datos!F12,0)</f>
        <v>0</v>
      </c>
      <c r="J62" s="130">
        <f>IF(AND(J$55&gt;=$Z$4,J$8="C"),Datos!G12,0)</f>
        <v>0</v>
      </c>
      <c r="K62" s="130">
        <f>IF(AND(K$55&gt;=$Z$4,K$8="C"),Datos!H12,0)</f>
        <v>0</v>
      </c>
      <c r="L62" s="130">
        <f>IF(AND(L$55&gt;=$Z$4,L$8="C"),Datos!I12,0)</f>
        <v>0</v>
      </c>
      <c r="M62" s="130">
        <f>IF(AND(M$55&gt;=$Z$4,M$8="C"),Datos!J12,0)</f>
        <v>0</v>
      </c>
      <c r="N62" s="130">
        <f>IF(AND(N$55&gt;=$Z$4,N$8="C"),Datos!K12,0)</f>
        <v>0</v>
      </c>
      <c r="O62" s="130">
        <f>IF(AND(O$55&gt;=$Z$4,O$8="C"),Datos!L12,0)</f>
        <v>0</v>
      </c>
      <c r="P62" s="130">
        <f>IF(AND(P$55&gt;=$Z$4,P$8="C"),Datos!M12,0)</f>
        <v>0</v>
      </c>
      <c r="Q62" s="130">
        <f>IF(AND(Q$55&gt;=$Z$4,Q$8="C"),Datos!N12,0)</f>
        <v>0</v>
      </c>
      <c r="R62" s="130">
        <f>IF(AND(R$55&gt;=$Z$4,R$8="C"),Datos!O12,0)</f>
        <v>0</v>
      </c>
      <c r="S62" s="130">
        <f>IF(AND(S$55&gt;=$Z$4,S$8="C"),Datos!P12,0)</f>
        <v>0</v>
      </c>
      <c r="T62" s="130">
        <f>IF(AND(T$55&gt;=$Z$4,T$8="C"),Datos!Q12,0)</f>
        <v>0</v>
      </c>
      <c r="U62" s="130">
        <f>IF(AND(U$55&gt;=$Z$4,U$8="C"),Datos!R12,0)</f>
        <v>0</v>
      </c>
      <c r="V62" s="130">
        <f>IF(AND(V$55&gt;=$Z$4,V$8="C"),Datos!S12,0)</f>
        <v>0</v>
      </c>
      <c r="W62" s="130">
        <f>IF(AND(W$55&gt;=$Z$4,W$8="C"),Datos!T12,0)</f>
        <v>0</v>
      </c>
      <c r="X62" s="130">
        <f>IF(AND(X$55&gt;=$Z$4,X$8="C"),Datos!U12,0)</f>
        <v>0</v>
      </c>
      <c r="Y62" s="130">
        <f>IF(AND(Y$55&gt;=$Z$4,Y$8="C"),Datos!V12,0)</f>
        <v>0</v>
      </c>
      <c r="Z62" s="130">
        <f>IF(AND(Z$55&gt;=$Z$4,Z$8="C"),Datos!W12,0)</f>
        <v>0</v>
      </c>
      <c r="AA62" s="48"/>
      <c r="AB62" s="48"/>
      <c r="AC62" s="48"/>
    </row>
    <row r="63" spans="1:29" ht="15.75" customHeight="1" x14ac:dyDescent="0.2">
      <c r="D63" s="118"/>
      <c r="E63" s="118"/>
      <c r="F63" s="120" t="str">
        <f t="shared" si="12"/>
        <v>P4</v>
      </c>
      <c r="G63" s="114">
        <f>IF(AND(G$55&gt;=$Z$4,G$8="C"),Datos!D13,0)</f>
        <v>0</v>
      </c>
      <c r="H63" s="114">
        <f>IF(AND(H$55&gt;=$Z$4,H$8="C"),Datos!E13,0)</f>
        <v>0</v>
      </c>
      <c r="I63" s="114">
        <f>IF(AND(I$55&gt;=$Z$4,I$8="C"),Datos!F13,0)</f>
        <v>0</v>
      </c>
      <c r="J63" s="114">
        <f>IF(AND(J$55&gt;=$Z$4,J$8="C"),Datos!G13,0)</f>
        <v>0</v>
      </c>
      <c r="K63" s="114">
        <f>IF(AND(K$55&gt;=$Z$4,K$8="C"),Datos!H13,0)</f>
        <v>0</v>
      </c>
      <c r="L63" s="114">
        <f>IF(AND(L$55&gt;=$Z$4,L$8="C"),Datos!I13,0)</f>
        <v>0</v>
      </c>
      <c r="M63" s="114">
        <f>IF(AND(M$55&gt;=$Z$4,M$8="C"),Datos!J13,0)</f>
        <v>0</v>
      </c>
      <c r="N63" s="114">
        <f>IF(AND(N$55&gt;=$Z$4,N$8="C"),Datos!K13,0)</f>
        <v>0</v>
      </c>
      <c r="O63" s="114">
        <f>IF(AND(O$55&gt;=$Z$4,O$8="C"),Datos!L13,0)</f>
        <v>1</v>
      </c>
      <c r="P63" s="114">
        <f>IF(AND(P$55&gt;=$Z$4,P$8="C"),Datos!M13,0)</f>
        <v>0</v>
      </c>
      <c r="Q63" s="114">
        <f>IF(AND(Q$55&gt;=$Z$4,Q$8="C"),Datos!N13,0)</f>
        <v>0</v>
      </c>
      <c r="R63" s="114">
        <f>IF(AND(R$55&gt;=$Z$4,R$8="C"),Datos!O13,0)</f>
        <v>0</v>
      </c>
      <c r="S63" s="114">
        <f>IF(AND(S$55&gt;=$Z$4,S$8="C"),Datos!P13,0)</f>
        <v>1</v>
      </c>
      <c r="T63" s="114">
        <f>IF(AND(T$55&gt;=$Z$4,T$8="C"),Datos!Q13,0)</f>
        <v>1</v>
      </c>
      <c r="U63" s="114">
        <f>IF(AND(U$55&gt;=$Z$4,U$8="C"),Datos!R13,0)</f>
        <v>0</v>
      </c>
      <c r="V63" s="114">
        <f>IF(AND(V$55&gt;=$Z$4,V$8="C"),Datos!S13,0)</f>
        <v>0</v>
      </c>
      <c r="W63" s="114">
        <f>IF(AND(W$55&gt;=$Z$4,W$8="C"),Datos!T13,0)</f>
        <v>0</v>
      </c>
      <c r="X63" s="114">
        <f>IF(AND(X$55&gt;=$Z$4,X$8="C"),Datos!U13,0)</f>
        <v>0</v>
      </c>
      <c r="Y63" s="114">
        <f>IF(AND(Y$55&gt;=$Z$4,Y$8="C"),Datos!V13,0)</f>
        <v>0</v>
      </c>
      <c r="Z63" s="114">
        <f>IF(AND(Z$55&gt;=$Z$4,Z$8="C"),Datos!W13,0)</f>
        <v>0</v>
      </c>
      <c r="AA63" s="48"/>
      <c r="AB63" s="48"/>
      <c r="AC63" s="48"/>
    </row>
    <row r="64" spans="1:29" ht="15.75" customHeight="1" x14ac:dyDescent="0.2">
      <c r="D64" s="118"/>
      <c r="E64" s="118"/>
      <c r="F64" s="129" t="str">
        <f t="shared" si="12"/>
        <v>P5</v>
      </c>
      <c r="G64" s="130">
        <f>IF(AND(G$55&gt;=$Z$4,G$8="C"),Datos!D14,0)</f>
        <v>0</v>
      </c>
      <c r="H64" s="130">
        <f>IF(AND(H$55&gt;=$Z$4,H$8="C"),Datos!E14,0)</f>
        <v>0</v>
      </c>
      <c r="I64" s="130">
        <f>IF(AND(I$55&gt;=$Z$4,I$8="C"),Datos!F14,0)</f>
        <v>0</v>
      </c>
      <c r="J64" s="130">
        <f>IF(AND(J$55&gt;=$Z$4,J$8="C"),Datos!G14,0)</f>
        <v>0</v>
      </c>
      <c r="K64" s="130">
        <f>IF(AND(K$55&gt;=$Z$4,K$8="C"),Datos!H14,0)</f>
        <v>0</v>
      </c>
      <c r="L64" s="130">
        <f>IF(AND(L$55&gt;=$Z$4,L$8="C"),Datos!I14,0)</f>
        <v>0</v>
      </c>
      <c r="M64" s="130">
        <f>IF(AND(M$55&gt;=$Z$4,M$8="C"),Datos!J14,0)</f>
        <v>0</v>
      </c>
      <c r="N64" s="130">
        <f>IF(AND(N$55&gt;=$Z$4,N$8="C"),Datos!K14,0)</f>
        <v>0</v>
      </c>
      <c r="O64" s="130">
        <f>IF(AND(O$55&gt;=$Z$4,O$8="C"),Datos!L14,0)</f>
        <v>0</v>
      </c>
      <c r="P64" s="130">
        <f>IF(AND(P$55&gt;=$Z$4,P$8="C"),Datos!M14,0)</f>
        <v>0</v>
      </c>
      <c r="Q64" s="130">
        <f>IF(AND(Q$55&gt;=$Z$4,Q$8="C"),Datos!N14,0)</f>
        <v>0</v>
      </c>
      <c r="R64" s="130">
        <f>IF(AND(R$55&gt;=$Z$4,R$8="C"),Datos!O14,0)</f>
        <v>0</v>
      </c>
      <c r="S64" s="130">
        <f>IF(AND(S$55&gt;=$Z$4,S$8="C"),Datos!P14,0)</f>
        <v>0</v>
      </c>
      <c r="T64" s="130">
        <f>IF(AND(T$55&gt;=$Z$4,T$8="C"),Datos!Q14,0)</f>
        <v>0</v>
      </c>
      <c r="U64" s="130">
        <f>IF(AND(U$55&gt;=$Z$4,U$8="C"),Datos!R14,0)</f>
        <v>0</v>
      </c>
      <c r="V64" s="130">
        <f>IF(AND(V$55&gt;=$Z$4,V$8="C"),Datos!S14,0)</f>
        <v>0</v>
      </c>
      <c r="W64" s="130">
        <f>IF(AND(W$55&gt;=$Z$4,W$8="C"),Datos!T14,0)</f>
        <v>0</v>
      </c>
      <c r="X64" s="130">
        <f>IF(AND(X$55&gt;=$Z$4,X$8="C"),Datos!U14,0)</f>
        <v>0</v>
      </c>
      <c r="Y64" s="130">
        <f>IF(AND(Y$55&gt;=$Z$4,Y$8="C"),Datos!V14,0)</f>
        <v>0</v>
      </c>
      <c r="Z64" s="130">
        <f>IF(AND(Z$55&gt;=$Z$4,Z$8="C"),Datos!W14,0)</f>
        <v>0</v>
      </c>
      <c r="AA64" s="48"/>
      <c r="AB64" s="48"/>
      <c r="AC64" s="48"/>
    </row>
    <row r="65" spans="1:29" ht="15.75" customHeight="1" x14ac:dyDescent="0.2">
      <c r="D65" s="118"/>
      <c r="E65" s="118"/>
      <c r="F65" s="120" t="str">
        <f t="shared" si="12"/>
        <v>P6</v>
      </c>
      <c r="G65" s="114">
        <f>IF(AND(G$55&gt;=$Z$4,G$8="C"),Datos!D15,0)</f>
        <v>0</v>
      </c>
      <c r="H65" s="114">
        <f>IF(AND(H$55&gt;=$Z$4,H$8="C"),Datos!E15,0)</f>
        <v>0</v>
      </c>
      <c r="I65" s="114">
        <f>IF(AND(I$55&gt;=$Z$4,I$8="C"),Datos!F15,0)</f>
        <v>0</v>
      </c>
      <c r="J65" s="114">
        <f>IF(AND(J$55&gt;=$Z$4,J$8="C"),Datos!G15,0)</f>
        <v>0</v>
      </c>
      <c r="K65" s="114">
        <f>IF(AND(K$55&gt;=$Z$4,K$8="C"),Datos!H15,0)</f>
        <v>0</v>
      </c>
      <c r="L65" s="114">
        <f>IF(AND(L$55&gt;=$Z$4,L$8="C"),Datos!I15,0)</f>
        <v>0</v>
      </c>
      <c r="M65" s="114">
        <f>IF(AND(M$55&gt;=$Z$4,M$8="C"),Datos!J15,0)</f>
        <v>0</v>
      </c>
      <c r="N65" s="114">
        <f>IF(AND(N$55&gt;=$Z$4,N$8="C"),Datos!K15,0)</f>
        <v>0</v>
      </c>
      <c r="O65" s="114">
        <f>IF(AND(O$55&gt;=$Z$4,O$8="C"),Datos!L15,0)</f>
        <v>0</v>
      </c>
      <c r="P65" s="114">
        <f>IF(AND(P$55&gt;=$Z$4,P$8="C"),Datos!M15,0)</f>
        <v>0</v>
      </c>
      <c r="Q65" s="114">
        <f>IF(AND(Q$55&gt;=$Z$4,Q$8="C"),Datos!N15,0)</f>
        <v>0</v>
      </c>
      <c r="R65" s="114">
        <f>IF(AND(R$55&gt;=$Z$4,R$8="C"),Datos!O15,0)</f>
        <v>0</v>
      </c>
      <c r="S65" s="114">
        <f>IF(AND(S$55&gt;=$Z$4,S$8="C"),Datos!P15,0)</f>
        <v>0</v>
      </c>
      <c r="T65" s="114">
        <f>IF(AND(T$55&gt;=$Z$4,T$8="C"),Datos!Q15,0)</f>
        <v>0</v>
      </c>
      <c r="U65" s="114">
        <f>IF(AND(U$55&gt;=$Z$4,U$8="C"),Datos!R15,0)</f>
        <v>0</v>
      </c>
      <c r="V65" s="114">
        <f>IF(AND(V$55&gt;=$Z$4,V$8="C"),Datos!S15,0)</f>
        <v>0</v>
      </c>
      <c r="W65" s="114">
        <f>IF(AND(W$55&gt;=$Z$4,W$8="C"),Datos!T15,0)</f>
        <v>0</v>
      </c>
      <c r="X65" s="114">
        <f>IF(AND(X$55&gt;=$Z$4,X$8="C"),Datos!U15,0)</f>
        <v>0</v>
      </c>
      <c r="Y65" s="114">
        <f>IF(AND(Y$55&gt;=$Z$4,Y$8="C"),Datos!V15,0)</f>
        <v>0</v>
      </c>
      <c r="Z65" s="114">
        <f>IF(AND(Z$55&gt;=$Z$4,Z$8="C"),Datos!W15,0)</f>
        <v>0</v>
      </c>
      <c r="AA65" s="48"/>
      <c r="AB65" s="48"/>
      <c r="AC65" s="48"/>
    </row>
    <row r="66" spans="1:29" ht="15.75" customHeight="1" x14ac:dyDescent="0.2">
      <c r="D66" s="118"/>
      <c r="E66" s="118"/>
      <c r="F66" s="129" t="str">
        <f t="shared" si="12"/>
        <v>P7</v>
      </c>
      <c r="G66" s="130">
        <f>IF(AND(G$55&gt;=$Z$4,G$8="C"),Datos!D16,0)</f>
        <v>0</v>
      </c>
      <c r="H66" s="130">
        <f>IF(AND(H$55&gt;=$Z$4,H$8="C"),Datos!E16,0)</f>
        <v>0</v>
      </c>
      <c r="I66" s="130">
        <f>IF(AND(I$55&gt;=$Z$4,I$8="C"),Datos!F16,0)</f>
        <v>0</v>
      </c>
      <c r="J66" s="130">
        <f>IF(AND(J$55&gt;=$Z$4,J$8="C"),Datos!G16,0)</f>
        <v>0</v>
      </c>
      <c r="K66" s="130">
        <f>IF(AND(K$55&gt;=$Z$4,K$8="C"),Datos!H16,0)</f>
        <v>0</v>
      </c>
      <c r="L66" s="130">
        <f>IF(AND(L$55&gt;=$Z$4,L$8="C"),Datos!I16,0)</f>
        <v>0</v>
      </c>
      <c r="M66" s="130">
        <f>IF(AND(M$55&gt;=$Z$4,M$8="C"),Datos!J16,0)</f>
        <v>0</v>
      </c>
      <c r="N66" s="130">
        <f>IF(AND(N$55&gt;=$Z$4,N$8="C"),Datos!K16,0)</f>
        <v>0</v>
      </c>
      <c r="O66" s="130">
        <f>IF(AND(O$55&gt;=$Z$4,O$8="C"),Datos!L16,0)</f>
        <v>0</v>
      </c>
      <c r="P66" s="130">
        <f>IF(AND(P$55&gt;=$Z$4,P$8="C"),Datos!M16,0)</f>
        <v>0</v>
      </c>
      <c r="Q66" s="130">
        <f>IF(AND(Q$55&gt;=$Z$4,Q$8="C"),Datos!N16,0)</f>
        <v>0</v>
      </c>
      <c r="R66" s="130">
        <f>IF(AND(R$55&gt;=$Z$4,R$8="C"),Datos!O16,0)</f>
        <v>0</v>
      </c>
      <c r="S66" s="130">
        <f>IF(AND(S$55&gt;=$Z$4,S$8="C"),Datos!P16,0)</f>
        <v>1</v>
      </c>
      <c r="T66" s="130">
        <f>IF(AND(T$55&gt;=$Z$4,T$8="C"),Datos!Q16,0)</f>
        <v>0</v>
      </c>
      <c r="U66" s="130">
        <f>IF(AND(U$55&gt;=$Z$4,U$8="C"),Datos!R16,0)</f>
        <v>0</v>
      </c>
      <c r="V66" s="130">
        <f>IF(AND(V$55&gt;=$Z$4,V$8="C"),Datos!S16,0)</f>
        <v>0</v>
      </c>
      <c r="W66" s="130">
        <f>IF(AND(W$55&gt;=$Z$4,W$8="C"),Datos!T16,0)</f>
        <v>0</v>
      </c>
      <c r="X66" s="130">
        <f>IF(AND(X$55&gt;=$Z$4,X$8="C"),Datos!U16,0)</f>
        <v>0</v>
      </c>
      <c r="Y66" s="130">
        <f>IF(AND(Y$55&gt;=$Z$4,Y$8="C"),Datos!V16,0)</f>
        <v>0</v>
      </c>
      <c r="Z66" s="130">
        <f>IF(AND(Z$55&gt;=$Z$4,Z$8="C"),Datos!W16,0)</f>
        <v>0</v>
      </c>
      <c r="AA66" s="48"/>
      <c r="AB66" s="48"/>
      <c r="AC66" s="48"/>
    </row>
    <row r="67" spans="1:29" ht="15.75" customHeight="1" x14ac:dyDescent="0.2">
      <c r="D67" s="118"/>
      <c r="E67" s="118"/>
      <c r="F67" s="120" t="str">
        <f t="shared" si="12"/>
        <v>P8</v>
      </c>
      <c r="G67" s="114">
        <f>IF(AND(G$55&gt;=$Z$4,G$8="C"),Datos!D17,0)</f>
        <v>0</v>
      </c>
      <c r="H67" s="114">
        <f>IF(AND(H$55&gt;=$Z$4,H$8="C"),Datos!E17,0)</f>
        <v>0</v>
      </c>
      <c r="I67" s="114">
        <f>IF(AND(I$55&gt;=$Z$4,I$8="C"),Datos!F17,0)</f>
        <v>0</v>
      </c>
      <c r="J67" s="114">
        <f>IF(AND(J$55&gt;=$Z$4,J$8="C"),Datos!G17,0)</f>
        <v>0</v>
      </c>
      <c r="K67" s="114">
        <f>IF(AND(K$55&gt;=$Z$4,K$8="C"),Datos!H17,0)</f>
        <v>0</v>
      </c>
      <c r="L67" s="114">
        <f>IF(AND(L$55&gt;=$Z$4,L$8="C"),Datos!I17,0)</f>
        <v>0</v>
      </c>
      <c r="M67" s="114">
        <f>IF(AND(M$55&gt;=$Z$4,M$8="C"),Datos!J17,0)</f>
        <v>0</v>
      </c>
      <c r="N67" s="114">
        <f>IF(AND(N$55&gt;=$Z$4,N$8="C"),Datos!K17,0)</f>
        <v>0</v>
      </c>
      <c r="O67" s="114">
        <f>IF(AND(O$55&gt;=$Z$4,O$8="C"),Datos!L17,0)</f>
        <v>0</v>
      </c>
      <c r="P67" s="114">
        <f>IF(AND(P$55&gt;=$Z$4,P$8="C"),Datos!M17,0)</f>
        <v>0</v>
      </c>
      <c r="Q67" s="114">
        <f>IF(AND(Q$55&gt;=$Z$4,Q$8="C"),Datos!N17,0)</f>
        <v>0</v>
      </c>
      <c r="R67" s="114">
        <f>IF(AND(R$55&gt;=$Z$4,R$8="C"),Datos!O17,0)</f>
        <v>0</v>
      </c>
      <c r="S67" s="114">
        <f>IF(AND(S$55&gt;=$Z$4,S$8="C"),Datos!P17,0)</f>
        <v>0</v>
      </c>
      <c r="T67" s="114">
        <f>IF(AND(T$55&gt;=$Z$4,T$8="C"),Datos!Q17,0)</f>
        <v>0</v>
      </c>
      <c r="U67" s="114">
        <f>IF(AND(U$55&gt;=$Z$4,U$8="C"),Datos!R17,0)</f>
        <v>0</v>
      </c>
      <c r="V67" s="114">
        <f>IF(AND(V$55&gt;=$Z$4,V$8="C"),Datos!S17,0)</f>
        <v>0</v>
      </c>
      <c r="W67" s="114">
        <f>IF(AND(W$55&gt;=$Z$4,W$8="C"),Datos!T17,0)</f>
        <v>0</v>
      </c>
      <c r="X67" s="114">
        <f>IF(AND(X$55&gt;=$Z$4,X$8="C"),Datos!U17,0)</f>
        <v>0</v>
      </c>
      <c r="Y67" s="114">
        <f>IF(AND(Y$55&gt;=$Z$4,Y$8="C"),Datos!V17,0)</f>
        <v>0</v>
      </c>
      <c r="Z67" s="114">
        <f>IF(AND(Z$55&gt;=$Z$4,Z$8="C"),Datos!W17,0)</f>
        <v>0</v>
      </c>
      <c r="AA67" s="48"/>
      <c r="AB67" s="48"/>
      <c r="AC67" s="48"/>
    </row>
    <row r="68" spans="1:29" ht="15.75" customHeight="1" x14ac:dyDescent="0.2">
      <c r="D68" s="118"/>
      <c r="E68" s="118"/>
      <c r="F68" s="129" t="str">
        <f t="shared" si="12"/>
        <v>P9</v>
      </c>
      <c r="G68" s="130">
        <f>IF(AND(G$55&gt;=$Z$4,G$8="C"),Datos!D18,0)</f>
        <v>0</v>
      </c>
      <c r="H68" s="130">
        <f>IF(AND(H$55&gt;=$Z$4,H$8="C"),Datos!E18,0)</f>
        <v>0</v>
      </c>
      <c r="I68" s="130">
        <f>IF(AND(I$55&gt;=$Z$4,I$8="C"),Datos!F18,0)</f>
        <v>0</v>
      </c>
      <c r="J68" s="130">
        <f>IF(AND(J$55&gt;=$Z$4,J$8="C"),Datos!G18,0)</f>
        <v>0</v>
      </c>
      <c r="K68" s="130">
        <f>IF(AND(K$55&gt;=$Z$4,K$8="C"),Datos!H18,0)</f>
        <v>0</v>
      </c>
      <c r="L68" s="130">
        <f>IF(AND(L$55&gt;=$Z$4,L$8="C"),Datos!I18,0)</f>
        <v>0</v>
      </c>
      <c r="M68" s="130">
        <f>IF(AND(M$55&gt;=$Z$4,M$8="C"),Datos!J18,0)</f>
        <v>0</v>
      </c>
      <c r="N68" s="130">
        <f>IF(AND(N$55&gt;=$Z$4,N$8="C"),Datos!K18,0)</f>
        <v>0</v>
      </c>
      <c r="O68" s="130">
        <f>IF(AND(O$55&gt;=$Z$4,O$8="C"),Datos!L18,0)</f>
        <v>0</v>
      </c>
      <c r="P68" s="130">
        <f>IF(AND(P$55&gt;=$Z$4,P$8="C"),Datos!M18,0)</f>
        <v>0</v>
      </c>
      <c r="Q68" s="130">
        <f>IF(AND(Q$55&gt;=$Z$4,Q$8="C"),Datos!N18,0)</f>
        <v>0</v>
      </c>
      <c r="R68" s="130">
        <f>IF(AND(R$55&gt;=$Z$4,R$8="C"),Datos!O18,0)</f>
        <v>0</v>
      </c>
      <c r="S68" s="130">
        <f>IF(AND(S$55&gt;=$Z$4,S$8="C"),Datos!P18,0)</f>
        <v>0</v>
      </c>
      <c r="T68" s="130">
        <f>IF(AND(T$55&gt;=$Z$4,T$8="C"),Datos!Q18,0)</f>
        <v>0</v>
      </c>
      <c r="U68" s="130">
        <f>IF(AND(U$55&gt;=$Z$4,U$8="C"),Datos!R18,0)</f>
        <v>0</v>
      </c>
      <c r="V68" s="130">
        <f>IF(AND(V$55&gt;=$Z$4,V$8="C"),Datos!S18,0)</f>
        <v>0</v>
      </c>
      <c r="W68" s="130">
        <f>IF(AND(W$55&gt;=$Z$4,W$8="C"),Datos!T18,0)</f>
        <v>0</v>
      </c>
      <c r="X68" s="130">
        <f>IF(AND(X$55&gt;=$Z$4,X$8="C"),Datos!U18,0)</f>
        <v>0</v>
      </c>
      <c r="Y68" s="130">
        <f>IF(AND(Y$55&gt;=$Z$4,Y$8="C"),Datos!V18,0)</f>
        <v>0</v>
      </c>
      <c r="Z68" s="130">
        <f>IF(AND(Z$55&gt;=$Z$4,Z$8="C"),Datos!W18,0)</f>
        <v>0</v>
      </c>
      <c r="AA68" s="48"/>
      <c r="AB68" s="48"/>
      <c r="AC68" s="48"/>
    </row>
    <row r="69" spans="1:29" ht="15.75" customHeight="1" x14ac:dyDescent="0.2">
      <c r="D69" s="118"/>
      <c r="E69" s="118"/>
      <c r="F69" s="120" t="str">
        <f t="shared" si="12"/>
        <v>P10</v>
      </c>
      <c r="G69" s="114">
        <f>IF(AND(G$55&gt;=$Z$4,G$8="C"),Datos!D19,0)</f>
        <v>0</v>
      </c>
      <c r="H69" s="114">
        <f>IF(AND(H$55&gt;=$Z$4,H$8="C"),Datos!E19,0)</f>
        <v>0</v>
      </c>
      <c r="I69" s="114">
        <f>IF(AND(I$55&gt;=$Z$4,I$8="C"),Datos!F19,0)</f>
        <v>0</v>
      </c>
      <c r="J69" s="114">
        <f>IF(AND(J$55&gt;=$Z$4,J$8="C"),Datos!G19,0)</f>
        <v>0</v>
      </c>
      <c r="K69" s="114">
        <f>IF(AND(K$55&gt;=$Z$4,K$8="C"),Datos!H19,0)</f>
        <v>0</v>
      </c>
      <c r="L69" s="114">
        <f>IF(AND(L$55&gt;=$Z$4,L$8="C"),Datos!I19,0)</f>
        <v>0</v>
      </c>
      <c r="M69" s="114">
        <f>IF(AND(M$55&gt;=$Z$4,M$8="C"),Datos!J19,0)</f>
        <v>0</v>
      </c>
      <c r="N69" s="114">
        <f>IF(AND(N$55&gt;=$Z$4,N$8="C"),Datos!K19,0)</f>
        <v>0</v>
      </c>
      <c r="O69" s="114">
        <f>IF(AND(O$55&gt;=$Z$4,O$8="C"),Datos!L19,0)</f>
        <v>1</v>
      </c>
      <c r="P69" s="114">
        <f>IF(AND(P$55&gt;=$Z$4,P$8="C"),Datos!M19,0)</f>
        <v>0</v>
      </c>
      <c r="Q69" s="114">
        <f>IF(AND(Q$55&gt;=$Z$4,Q$8="C"),Datos!N19,0)</f>
        <v>0</v>
      </c>
      <c r="R69" s="114">
        <f>IF(AND(R$55&gt;=$Z$4,R$8="C"),Datos!O19,0)</f>
        <v>0</v>
      </c>
      <c r="S69" s="114">
        <f>IF(AND(S$55&gt;=$Z$4,S$8="C"),Datos!P19,0)</f>
        <v>0</v>
      </c>
      <c r="T69" s="114">
        <f>IF(AND(T$55&gt;=$Z$4,T$8="C"),Datos!Q19,0)</f>
        <v>1</v>
      </c>
      <c r="U69" s="114">
        <f>IF(AND(U$55&gt;=$Z$4,U$8="C"),Datos!R19,0)</f>
        <v>0</v>
      </c>
      <c r="V69" s="114">
        <f>IF(AND(V$55&gt;=$Z$4,V$8="C"),Datos!S19,0)</f>
        <v>0</v>
      </c>
      <c r="W69" s="114">
        <f>IF(AND(W$55&gt;=$Z$4,W$8="C"),Datos!T19,0)</f>
        <v>0</v>
      </c>
      <c r="X69" s="114">
        <f>IF(AND(X$55&gt;=$Z$4,X$8="C"),Datos!U19,0)</f>
        <v>0</v>
      </c>
      <c r="Y69" s="114">
        <f>IF(AND(Y$55&gt;=$Z$4,Y$8="C"),Datos!V19,0)</f>
        <v>0</v>
      </c>
      <c r="Z69" s="114">
        <f>IF(AND(Z$55&gt;=$Z$4,Z$8="C"),Datos!W19,0)</f>
        <v>0</v>
      </c>
      <c r="AA69" s="48"/>
      <c r="AB69" s="48"/>
      <c r="AC69" s="48"/>
    </row>
    <row r="70" spans="1:29" ht="15.75" customHeight="1" x14ac:dyDescent="0.2">
      <c r="D70" s="118"/>
      <c r="E70" s="118"/>
      <c r="F70" s="129" t="str">
        <f t="shared" si="12"/>
        <v>P11</v>
      </c>
      <c r="G70" s="130">
        <f>IF(AND(G$55&gt;=$Z$4,G$8="C"),Datos!D20,0)</f>
        <v>0</v>
      </c>
      <c r="H70" s="130">
        <f>IF(AND(H$55&gt;=$Z$4,H$8="C"),Datos!E20,0)</f>
        <v>0</v>
      </c>
      <c r="I70" s="130">
        <f>IF(AND(I$55&gt;=$Z$4,I$8="C"),Datos!F20,0)</f>
        <v>0</v>
      </c>
      <c r="J70" s="130">
        <f>IF(AND(J$55&gt;=$Z$4,J$8="C"),Datos!G20,0)</f>
        <v>0</v>
      </c>
      <c r="K70" s="130">
        <f>IF(AND(K$55&gt;=$Z$4,K$8="C"),Datos!H20,0)</f>
        <v>0</v>
      </c>
      <c r="L70" s="130">
        <f>IF(AND(L$55&gt;=$Z$4,L$8="C"),Datos!I20,0)</f>
        <v>0</v>
      </c>
      <c r="M70" s="130">
        <f>IF(AND(M$55&gt;=$Z$4,M$8="C"),Datos!J20,0)</f>
        <v>0</v>
      </c>
      <c r="N70" s="130">
        <f>IF(AND(N$55&gt;=$Z$4,N$8="C"),Datos!K20,0)</f>
        <v>0</v>
      </c>
      <c r="O70" s="130">
        <f>IF(AND(O$55&gt;=$Z$4,O$8="C"),Datos!L20,0)</f>
        <v>0</v>
      </c>
      <c r="P70" s="130">
        <f>IF(AND(P$55&gt;=$Z$4,P$8="C"),Datos!M20,0)</f>
        <v>0</v>
      </c>
      <c r="Q70" s="130">
        <f>IF(AND(Q$55&gt;=$Z$4,Q$8="C"),Datos!N20,0)</f>
        <v>0</v>
      </c>
      <c r="R70" s="130">
        <f>IF(AND(R$55&gt;=$Z$4,R$8="C"),Datos!O20,0)</f>
        <v>0</v>
      </c>
      <c r="S70" s="130">
        <f>IF(AND(S$55&gt;=$Z$4,S$8="C"),Datos!P20,0)</f>
        <v>0</v>
      </c>
      <c r="T70" s="130">
        <f>IF(AND(T$55&gt;=$Z$4,T$8="C"),Datos!Q20,0)</f>
        <v>0</v>
      </c>
      <c r="U70" s="130">
        <f>IF(AND(U$55&gt;=$Z$4,U$8="C"),Datos!R20,0)</f>
        <v>0</v>
      </c>
      <c r="V70" s="130">
        <f>IF(AND(V$55&gt;=$Z$4,V$8="C"),Datos!S20,0)</f>
        <v>0</v>
      </c>
      <c r="W70" s="130">
        <f>IF(AND(W$55&gt;=$Z$4,W$8="C"),Datos!T20,0)</f>
        <v>0</v>
      </c>
      <c r="X70" s="130">
        <f>IF(AND(X$55&gt;=$Z$4,X$8="C"),Datos!U20,0)</f>
        <v>0</v>
      </c>
      <c r="Y70" s="130">
        <f>IF(AND(Y$55&gt;=$Z$4,Y$8="C"),Datos!V20,0)</f>
        <v>0</v>
      </c>
      <c r="Z70" s="130">
        <f>IF(AND(Z$55&gt;=$Z$4,Z$8="C"),Datos!W20,0)</f>
        <v>0</v>
      </c>
      <c r="AA70" s="48"/>
      <c r="AB70" s="48"/>
      <c r="AC70" s="48"/>
    </row>
    <row r="71" spans="1:29" ht="15.75" customHeight="1" x14ac:dyDescent="0.2">
      <c r="D71" s="118"/>
      <c r="E71" s="118"/>
      <c r="F71" s="120" t="str">
        <f t="shared" si="12"/>
        <v>P12</v>
      </c>
      <c r="G71" s="114">
        <f>IF(AND(G$55&gt;=$Z$4,G$8="C"),Datos!D21,0)</f>
        <v>0</v>
      </c>
      <c r="H71" s="114">
        <f>IF(AND(H$55&gt;=$Z$4,H$8="C"),Datos!E21,0)</f>
        <v>0</v>
      </c>
      <c r="I71" s="114">
        <f>IF(AND(I$55&gt;=$Z$4,I$8="C"),Datos!F21,0)</f>
        <v>0</v>
      </c>
      <c r="J71" s="114">
        <f>IF(AND(J$55&gt;=$Z$4,J$8="C"),Datos!G21,0)</f>
        <v>0</v>
      </c>
      <c r="K71" s="114">
        <f>IF(AND(K$55&gt;=$Z$4,K$8="C"),Datos!H21,0)</f>
        <v>0</v>
      </c>
      <c r="L71" s="114">
        <f>IF(AND(L$55&gt;=$Z$4,L$8="C"),Datos!I21,0)</f>
        <v>0</v>
      </c>
      <c r="M71" s="114">
        <f>IF(AND(M$55&gt;=$Z$4,M$8="C"),Datos!J21,0)</f>
        <v>0</v>
      </c>
      <c r="N71" s="114">
        <f>IF(AND(N$55&gt;=$Z$4,N$8="C"),Datos!K21,0)</f>
        <v>0</v>
      </c>
      <c r="O71" s="114">
        <f>IF(AND(O$55&gt;=$Z$4,O$8="C"),Datos!L21,0)</f>
        <v>0</v>
      </c>
      <c r="P71" s="114">
        <f>IF(AND(P$55&gt;=$Z$4,P$8="C"),Datos!M21,0)</f>
        <v>0</v>
      </c>
      <c r="Q71" s="114">
        <f>IF(AND(Q$55&gt;=$Z$4,Q$8="C"),Datos!N21,0)</f>
        <v>0</v>
      </c>
      <c r="R71" s="114">
        <f>IF(AND(R$55&gt;=$Z$4,R$8="C"),Datos!O21,0)</f>
        <v>0</v>
      </c>
      <c r="S71" s="114">
        <f>IF(AND(S$55&gt;=$Z$4,S$8="C"),Datos!P21,0)</f>
        <v>0</v>
      </c>
      <c r="T71" s="114">
        <f>IF(AND(T$55&gt;=$Z$4,T$8="C"),Datos!Q21,0)</f>
        <v>0</v>
      </c>
      <c r="U71" s="114">
        <f>IF(AND(U$55&gt;=$Z$4,U$8="C"),Datos!R21,0)</f>
        <v>0</v>
      </c>
      <c r="V71" s="114">
        <f>IF(AND(V$55&gt;=$Z$4,V$8="C"),Datos!S21,0)</f>
        <v>0</v>
      </c>
      <c r="W71" s="114">
        <f>IF(AND(W$55&gt;=$Z$4,W$8="C"),Datos!T21,0)</f>
        <v>0</v>
      </c>
      <c r="X71" s="114">
        <f>IF(AND(X$55&gt;=$Z$4,X$8="C"),Datos!U21,0)</f>
        <v>0</v>
      </c>
      <c r="Y71" s="114">
        <f>IF(AND(Y$55&gt;=$Z$4,Y$8="C"),Datos!V21,0)</f>
        <v>0</v>
      </c>
      <c r="Z71" s="114">
        <f>IF(AND(Z$55&gt;=$Z$4,Z$8="C"),Datos!W21,0)</f>
        <v>0</v>
      </c>
      <c r="AA71" s="48"/>
      <c r="AB71" s="48"/>
      <c r="AC71" s="48"/>
    </row>
    <row r="72" spans="1:29" ht="15.75" customHeight="1" x14ac:dyDescent="0.2">
      <c r="D72" s="118"/>
      <c r="E72" s="118"/>
      <c r="F72" s="129" t="str">
        <f t="shared" si="12"/>
        <v>P13</v>
      </c>
      <c r="G72" s="130">
        <f>IF(AND(G$55&gt;=$Z$4,G$8="C"),Datos!D22,0)</f>
        <v>0</v>
      </c>
      <c r="H72" s="130">
        <f>IF(AND(H$55&gt;=$Z$4,H$8="C"),Datos!E22,0)</f>
        <v>0</v>
      </c>
      <c r="I72" s="130">
        <f>IF(AND(I$55&gt;=$Z$4,I$8="C"),Datos!F22,0)</f>
        <v>0</v>
      </c>
      <c r="J72" s="130">
        <f>IF(AND(J$55&gt;=$Z$4,J$8="C"),Datos!G22,0)</f>
        <v>0</v>
      </c>
      <c r="K72" s="130">
        <f>IF(AND(K$55&gt;=$Z$4,K$8="C"),Datos!H22,0)</f>
        <v>0</v>
      </c>
      <c r="L72" s="130">
        <f>IF(AND(L$55&gt;=$Z$4,L$8="C"),Datos!I22,0)</f>
        <v>0</v>
      </c>
      <c r="M72" s="130">
        <f>IF(AND(M$55&gt;=$Z$4,M$8="C"),Datos!J22,0)</f>
        <v>0</v>
      </c>
      <c r="N72" s="130">
        <f>IF(AND(N$55&gt;=$Z$4,N$8="C"),Datos!K22,0)</f>
        <v>0</v>
      </c>
      <c r="O72" s="130">
        <f>IF(AND(O$55&gt;=$Z$4,O$8="C"),Datos!L22,0)</f>
        <v>0</v>
      </c>
      <c r="P72" s="130">
        <f>IF(AND(P$55&gt;=$Z$4,P$8="C"),Datos!M22,0)</f>
        <v>0</v>
      </c>
      <c r="Q72" s="130">
        <f>IF(AND(Q$55&gt;=$Z$4,Q$8="C"),Datos!N22,0)</f>
        <v>0</v>
      </c>
      <c r="R72" s="130">
        <f>IF(AND(R$55&gt;=$Z$4,R$8="C"),Datos!O22,0)</f>
        <v>0</v>
      </c>
      <c r="S72" s="130">
        <f>IF(AND(S$55&gt;=$Z$4,S$8="C"),Datos!P22,0)</f>
        <v>0</v>
      </c>
      <c r="T72" s="130">
        <f>IF(AND(T$55&gt;=$Z$4,T$8="C"),Datos!Q22,0)</f>
        <v>0</v>
      </c>
      <c r="U72" s="130">
        <f>IF(AND(U$55&gt;=$Z$4,U$8="C"),Datos!R22,0)</f>
        <v>0</v>
      </c>
      <c r="V72" s="130">
        <f>IF(AND(V$55&gt;=$Z$4,V$8="C"),Datos!S22,0)</f>
        <v>0</v>
      </c>
      <c r="W72" s="130">
        <f>IF(AND(W$55&gt;=$Z$4,W$8="C"),Datos!T22,0)</f>
        <v>0</v>
      </c>
      <c r="X72" s="130">
        <f>IF(AND(X$55&gt;=$Z$4,X$8="C"),Datos!U22,0)</f>
        <v>0</v>
      </c>
      <c r="Y72" s="130">
        <f>IF(AND(Y$55&gt;=$Z$4,Y$8="C"),Datos!V22,0)</f>
        <v>0</v>
      </c>
      <c r="Z72" s="130">
        <f>IF(AND(Z$55&gt;=$Z$4,Z$8="C"),Datos!W22,0)</f>
        <v>0</v>
      </c>
      <c r="AA72" s="48"/>
      <c r="AB72" s="48"/>
      <c r="AC72" s="48"/>
    </row>
    <row r="73" spans="1:29" ht="15.75" customHeight="1" x14ac:dyDescent="0.2">
      <c r="D73" s="118"/>
      <c r="E73" s="118"/>
      <c r="F73" s="120" t="str">
        <f t="shared" si="12"/>
        <v>P14</v>
      </c>
      <c r="G73" s="114">
        <f>IF(AND(G$55&gt;=$Z$4,G$8="C"),Datos!D23,0)</f>
        <v>0</v>
      </c>
      <c r="H73" s="114">
        <f>IF(AND(H$55&gt;=$Z$4,H$8="C"),Datos!E23,0)</f>
        <v>0</v>
      </c>
      <c r="I73" s="114">
        <f>IF(AND(I$55&gt;=$Z$4,I$8="C"),Datos!F23,0)</f>
        <v>0</v>
      </c>
      <c r="J73" s="114">
        <f>IF(AND(J$55&gt;=$Z$4,J$8="C"),Datos!G23,0)</f>
        <v>0</v>
      </c>
      <c r="K73" s="114">
        <f>IF(AND(K$55&gt;=$Z$4,K$8="C"),Datos!H23,0)</f>
        <v>0</v>
      </c>
      <c r="L73" s="114">
        <f>IF(AND(L$55&gt;=$Z$4,L$8="C"),Datos!I23,0)</f>
        <v>0</v>
      </c>
      <c r="M73" s="114">
        <f>IF(AND(M$55&gt;=$Z$4,M$8="C"),Datos!J23,0)</f>
        <v>0</v>
      </c>
      <c r="N73" s="114">
        <f>IF(AND(N$55&gt;=$Z$4,N$8="C"),Datos!K23,0)</f>
        <v>0</v>
      </c>
      <c r="O73" s="114">
        <f>IF(AND(O$55&gt;=$Z$4,O$8="C"),Datos!L23,0)</f>
        <v>0</v>
      </c>
      <c r="P73" s="114">
        <f>IF(AND(P$55&gt;=$Z$4,P$8="C"),Datos!M23,0)</f>
        <v>0</v>
      </c>
      <c r="Q73" s="114">
        <f>IF(AND(Q$55&gt;=$Z$4,Q$8="C"),Datos!N23,0)</f>
        <v>0</v>
      </c>
      <c r="R73" s="114">
        <f>IF(AND(R$55&gt;=$Z$4,R$8="C"),Datos!O23,0)</f>
        <v>0</v>
      </c>
      <c r="S73" s="114">
        <f>IF(AND(S$55&gt;=$Z$4,S$8="C"),Datos!P23,0)</f>
        <v>0</v>
      </c>
      <c r="T73" s="114">
        <f>IF(AND(T$55&gt;=$Z$4,T$8="C"),Datos!Q23,0)</f>
        <v>0</v>
      </c>
      <c r="U73" s="114">
        <f>IF(AND(U$55&gt;=$Z$4,U$8="C"),Datos!R23,0)</f>
        <v>0</v>
      </c>
      <c r="V73" s="114">
        <f>IF(AND(V$55&gt;=$Z$4,V$8="C"),Datos!S23,0)</f>
        <v>0</v>
      </c>
      <c r="W73" s="114">
        <f>IF(AND(W$55&gt;=$Z$4,W$8="C"),Datos!T23,0)</f>
        <v>0</v>
      </c>
      <c r="X73" s="114">
        <f>IF(AND(X$55&gt;=$Z$4,X$8="C"),Datos!U23,0)</f>
        <v>0</v>
      </c>
      <c r="Y73" s="114">
        <f>IF(AND(Y$55&gt;=$Z$4,Y$8="C"),Datos!V23,0)</f>
        <v>0</v>
      </c>
      <c r="Z73" s="114">
        <f>IF(AND(Z$55&gt;=$Z$4,Z$8="C"),Datos!W23,0)</f>
        <v>0</v>
      </c>
      <c r="AA73" s="48"/>
      <c r="AB73" s="48"/>
      <c r="AC73" s="48"/>
    </row>
    <row r="74" spans="1:29" ht="15.75" customHeight="1" x14ac:dyDescent="0.2">
      <c r="D74" s="118"/>
      <c r="E74" s="118"/>
      <c r="F74" s="129" t="str">
        <f t="shared" si="12"/>
        <v>P15</v>
      </c>
      <c r="G74" s="130">
        <f>IF(AND(G$55&gt;=$Z$4,G$8="C"),Datos!D24,0)</f>
        <v>0</v>
      </c>
      <c r="H74" s="130">
        <f>IF(AND(H$55&gt;=$Z$4,H$8="C"),Datos!E24,0)</f>
        <v>0</v>
      </c>
      <c r="I74" s="130">
        <f>IF(AND(I$55&gt;=$Z$4,I$8="C"),Datos!F24,0)</f>
        <v>0</v>
      </c>
      <c r="J74" s="130">
        <f>IF(AND(J$55&gt;=$Z$4,J$8="C"),Datos!G24,0)</f>
        <v>0</v>
      </c>
      <c r="K74" s="130">
        <f>IF(AND(K$55&gt;=$Z$4,K$8="C"),Datos!H24,0)</f>
        <v>0</v>
      </c>
      <c r="L74" s="130">
        <f>IF(AND(L$55&gt;=$Z$4,L$8="C"),Datos!I24,0)</f>
        <v>0</v>
      </c>
      <c r="M74" s="130">
        <f>IF(AND(M$55&gt;=$Z$4,M$8="C"),Datos!J24,0)</f>
        <v>0</v>
      </c>
      <c r="N74" s="130">
        <f>IF(AND(N$55&gt;=$Z$4,N$8="C"),Datos!K24,0)</f>
        <v>0</v>
      </c>
      <c r="O74" s="130">
        <f>IF(AND(O$55&gt;=$Z$4,O$8="C"),Datos!L24,0)</f>
        <v>0</v>
      </c>
      <c r="P74" s="130">
        <f>IF(AND(P$55&gt;=$Z$4,P$8="C"),Datos!M24,0)</f>
        <v>0</v>
      </c>
      <c r="Q74" s="130">
        <f>IF(AND(Q$55&gt;=$Z$4,Q$8="C"),Datos!N24,0)</f>
        <v>0</v>
      </c>
      <c r="R74" s="130">
        <f>IF(AND(R$55&gt;=$Z$4,R$8="C"),Datos!O24,0)</f>
        <v>0</v>
      </c>
      <c r="S74" s="130">
        <f>IF(AND(S$55&gt;=$Z$4,S$8="C"),Datos!P24,0)</f>
        <v>0</v>
      </c>
      <c r="T74" s="130">
        <f>IF(AND(T$55&gt;=$Z$4,T$8="C"),Datos!Q24,0)</f>
        <v>0</v>
      </c>
      <c r="U74" s="130">
        <f>IF(AND(U$55&gt;=$Z$4,U$8="C"),Datos!R24,0)</f>
        <v>0</v>
      </c>
      <c r="V74" s="130">
        <f>IF(AND(V$55&gt;=$Z$4,V$8="C"),Datos!S24,0)</f>
        <v>0</v>
      </c>
      <c r="W74" s="130">
        <f>IF(AND(W$55&gt;=$Z$4,W$8="C"),Datos!T24,0)</f>
        <v>0</v>
      </c>
      <c r="X74" s="130">
        <f>IF(AND(X$55&gt;=$Z$4,X$8="C"),Datos!U24,0)</f>
        <v>0</v>
      </c>
      <c r="Y74" s="130">
        <f>IF(AND(Y$55&gt;=$Z$4,Y$8="C"),Datos!V24,0)</f>
        <v>0</v>
      </c>
      <c r="Z74" s="130">
        <f>IF(AND(Z$55&gt;=$Z$4,Z$8="C"),Datos!W24,0)</f>
        <v>0</v>
      </c>
      <c r="AA74" s="48"/>
      <c r="AB74" s="48"/>
      <c r="AC74" s="48"/>
    </row>
    <row r="75" spans="1:29" ht="15.75" customHeight="1" x14ac:dyDescent="0.2">
      <c r="D75" s="118"/>
      <c r="E75" s="118"/>
      <c r="F75" s="120" t="str">
        <f t="shared" si="12"/>
        <v>P16</v>
      </c>
      <c r="G75" s="114">
        <f>IF(AND(G$55&gt;=$Z$4,G$8="C"),Datos!D25,0)</f>
        <v>0</v>
      </c>
      <c r="H75" s="114">
        <f>IF(AND(H$55&gt;=$Z$4,H$8="C"),Datos!E25,0)</f>
        <v>0</v>
      </c>
      <c r="I75" s="114">
        <f>IF(AND(I$55&gt;=$Z$4,I$8="C"),Datos!F25,0)</f>
        <v>0</v>
      </c>
      <c r="J75" s="114">
        <f>IF(AND(J$55&gt;=$Z$4,J$8="C"),Datos!G25,0)</f>
        <v>0</v>
      </c>
      <c r="K75" s="114">
        <f>IF(AND(K$55&gt;=$Z$4,K$8="C"),Datos!H25,0)</f>
        <v>0</v>
      </c>
      <c r="L75" s="114">
        <f>IF(AND(L$55&gt;=$Z$4,L$8="C"),Datos!I25,0)</f>
        <v>0</v>
      </c>
      <c r="M75" s="114">
        <f>IF(AND(M$55&gt;=$Z$4,M$8="C"),Datos!J25,0)</f>
        <v>0</v>
      </c>
      <c r="N75" s="114">
        <f>IF(AND(N$55&gt;=$Z$4,N$8="C"),Datos!K25,0)</f>
        <v>0</v>
      </c>
      <c r="O75" s="114">
        <f>IF(AND(O$55&gt;=$Z$4,O$8="C"),Datos!L25,0)</f>
        <v>0</v>
      </c>
      <c r="P75" s="114">
        <f>IF(AND(P$55&gt;=$Z$4,P$8="C"),Datos!M25,0)</f>
        <v>0</v>
      </c>
      <c r="Q75" s="114">
        <f>IF(AND(Q$55&gt;=$Z$4,Q$8="C"),Datos!N25,0)</f>
        <v>0</v>
      </c>
      <c r="R75" s="114">
        <f>IF(AND(R$55&gt;=$Z$4,R$8="C"),Datos!O25,0)</f>
        <v>0</v>
      </c>
      <c r="S75" s="114">
        <f>IF(AND(S$55&gt;=$Z$4,S$8="C"),Datos!P25,0)</f>
        <v>0</v>
      </c>
      <c r="T75" s="114">
        <f>IF(AND(T$55&gt;=$Z$4,T$8="C"),Datos!Q25,0)</f>
        <v>0</v>
      </c>
      <c r="U75" s="114">
        <f>IF(AND(U$55&gt;=$Z$4,U$8="C"),Datos!R25,0)</f>
        <v>0</v>
      </c>
      <c r="V75" s="114">
        <f>IF(AND(V$55&gt;=$Z$4,V$8="C"),Datos!S25,0)</f>
        <v>0</v>
      </c>
      <c r="W75" s="114">
        <f>IF(AND(W$55&gt;=$Z$4,W$8="C"),Datos!T25,0)</f>
        <v>0</v>
      </c>
      <c r="X75" s="114">
        <f>IF(AND(X$55&gt;=$Z$4,X$8="C"),Datos!U25,0)</f>
        <v>0</v>
      </c>
      <c r="Y75" s="114">
        <f>IF(AND(Y$55&gt;=$Z$4,Y$8="C"),Datos!V25,0)</f>
        <v>0</v>
      </c>
      <c r="Z75" s="114">
        <f>IF(AND(Z$55&gt;=$Z$4,Z$8="C"),Datos!W25,0)</f>
        <v>0</v>
      </c>
      <c r="AA75" s="48"/>
      <c r="AB75" s="48"/>
      <c r="AC75" s="48"/>
    </row>
    <row r="76" spans="1:29" ht="15.75" customHeight="1" x14ac:dyDescent="0.2">
      <c r="D76" s="118"/>
      <c r="E76" s="118"/>
      <c r="F76" s="129" t="str">
        <f t="shared" si="12"/>
        <v>P17</v>
      </c>
      <c r="G76" s="130">
        <f>IF(AND(G$55&gt;=$Z$4,G$8="C"),Datos!D26,0)</f>
        <v>0</v>
      </c>
      <c r="H76" s="130">
        <f>IF(AND(H$55&gt;=$Z$4,H$8="C"),Datos!E26,0)</f>
        <v>0</v>
      </c>
      <c r="I76" s="130">
        <f>IF(AND(I$55&gt;=$Z$4,I$8="C"),Datos!F26,0)</f>
        <v>0</v>
      </c>
      <c r="J76" s="130">
        <f>IF(AND(J$55&gt;=$Z$4,J$8="C"),Datos!G26,0)</f>
        <v>0</v>
      </c>
      <c r="K76" s="130">
        <f>IF(AND(K$55&gt;=$Z$4,K$8="C"),Datos!H26,0)</f>
        <v>0</v>
      </c>
      <c r="L76" s="130">
        <f>IF(AND(L$55&gt;=$Z$4,L$8="C"),Datos!I26,0)</f>
        <v>0</v>
      </c>
      <c r="M76" s="130">
        <f>IF(AND(M$55&gt;=$Z$4,M$8="C"),Datos!J26,0)</f>
        <v>0</v>
      </c>
      <c r="N76" s="130">
        <f>IF(AND(N$55&gt;=$Z$4,N$8="C"),Datos!K26,0)</f>
        <v>0</v>
      </c>
      <c r="O76" s="130">
        <f>IF(AND(O$55&gt;=$Z$4,O$8="C"),Datos!L26,0)</f>
        <v>0</v>
      </c>
      <c r="P76" s="130">
        <f>IF(AND(P$55&gt;=$Z$4,P$8="C"),Datos!M26,0)</f>
        <v>0</v>
      </c>
      <c r="Q76" s="130">
        <f>IF(AND(Q$55&gt;=$Z$4,Q$8="C"),Datos!N26,0)</f>
        <v>0</v>
      </c>
      <c r="R76" s="130">
        <f>IF(AND(R$55&gt;=$Z$4,R$8="C"),Datos!O26,0)</f>
        <v>0</v>
      </c>
      <c r="S76" s="130">
        <f>IF(AND(S$55&gt;=$Z$4,S$8="C"),Datos!P26,0)</f>
        <v>0</v>
      </c>
      <c r="T76" s="130">
        <f>IF(AND(T$55&gt;=$Z$4,T$8="C"),Datos!Q26,0)</f>
        <v>0</v>
      </c>
      <c r="U76" s="130">
        <f>IF(AND(U$55&gt;=$Z$4,U$8="C"),Datos!R26,0)</f>
        <v>0</v>
      </c>
      <c r="V76" s="130">
        <f>IF(AND(V$55&gt;=$Z$4,V$8="C"),Datos!S26,0)</f>
        <v>0</v>
      </c>
      <c r="W76" s="130">
        <f>IF(AND(W$55&gt;=$Z$4,W$8="C"),Datos!T26,0)</f>
        <v>0</v>
      </c>
      <c r="X76" s="130">
        <f>IF(AND(X$55&gt;=$Z$4,X$8="C"),Datos!U26,0)</f>
        <v>0</v>
      </c>
      <c r="Y76" s="130">
        <f>IF(AND(Y$55&gt;=$Z$4,Y$8="C"),Datos!V26,0)</f>
        <v>0</v>
      </c>
      <c r="Z76" s="130">
        <f>IF(AND(Z$55&gt;=$Z$4,Z$8="C"),Datos!W26,0)</f>
        <v>0</v>
      </c>
      <c r="AA76" s="48"/>
      <c r="AB76" s="48"/>
      <c r="AC76" s="48"/>
    </row>
    <row r="77" spans="1:29" ht="15.75" customHeight="1" x14ac:dyDescent="0.2">
      <c r="D77" s="118"/>
      <c r="E77" s="118"/>
      <c r="F77" s="120" t="str">
        <f t="shared" si="12"/>
        <v>P18</v>
      </c>
      <c r="G77" s="114">
        <f>IF(AND(G$55&gt;=$Z$4,G$8="C"),Datos!D27,0)</f>
        <v>0</v>
      </c>
      <c r="H77" s="114">
        <f>IF(AND(H$55&gt;=$Z$4,H$8="C"),Datos!E27,0)</f>
        <v>0</v>
      </c>
      <c r="I77" s="114">
        <f>IF(AND(I$55&gt;=$Z$4,I$8="C"),Datos!F27,0)</f>
        <v>0</v>
      </c>
      <c r="J77" s="114">
        <f>IF(AND(J$55&gt;=$Z$4,J$8="C"),Datos!G27,0)</f>
        <v>0</v>
      </c>
      <c r="K77" s="114">
        <f>IF(AND(K$55&gt;=$Z$4,K$8="C"),Datos!H27,0)</f>
        <v>0</v>
      </c>
      <c r="L77" s="114">
        <f>IF(AND(L$55&gt;=$Z$4,L$8="C"),Datos!I27,0)</f>
        <v>0</v>
      </c>
      <c r="M77" s="114">
        <f>IF(AND(M$55&gt;=$Z$4,M$8="C"),Datos!J27,0)</f>
        <v>0</v>
      </c>
      <c r="N77" s="114">
        <f>IF(AND(N$55&gt;=$Z$4,N$8="C"),Datos!K27,0)</f>
        <v>0</v>
      </c>
      <c r="O77" s="114">
        <f>IF(AND(O$55&gt;=$Z$4,O$8="C"),Datos!L27,0)</f>
        <v>0</v>
      </c>
      <c r="P77" s="114">
        <f>IF(AND(P$55&gt;=$Z$4,P$8="C"),Datos!M27,0)</f>
        <v>0</v>
      </c>
      <c r="Q77" s="114">
        <f>IF(AND(Q$55&gt;=$Z$4,Q$8="C"),Datos!N27,0)</f>
        <v>0</v>
      </c>
      <c r="R77" s="114">
        <f>IF(AND(R$55&gt;=$Z$4,R$8="C"),Datos!O27,0)</f>
        <v>0</v>
      </c>
      <c r="S77" s="114">
        <f>IF(AND(S$55&gt;=$Z$4,S$8="C"),Datos!P27,0)</f>
        <v>0</v>
      </c>
      <c r="T77" s="114">
        <f>IF(AND(T$55&gt;=$Z$4,T$8="C"),Datos!Q27,0)</f>
        <v>0</v>
      </c>
      <c r="U77" s="114">
        <f>IF(AND(U$55&gt;=$Z$4,U$8="C"),Datos!R27,0)</f>
        <v>0</v>
      </c>
      <c r="V77" s="114">
        <f>IF(AND(V$55&gt;=$Z$4,V$8="C"),Datos!S27,0)</f>
        <v>0</v>
      </c>
      <c r="W77" s="114">
        <f>IF(AND(W$55&gt;=$Z$4,W$8="C"),Datos!T27,0)</f>
        <v>0</v>
      </c>
      <c r="X77" s="114">
        <f>IF(AND(X$55&gt;=$Z$4,X$8="C"),Datos!U27,0)</f>
        <v>0</v>
      </c>
      <c r="Y77" s="114">
        <f>IF(AND(Y$55&gt;=$Z$4,Y$8="C"),Datos!V27,0)</f>
        <v>0</v>
      </c>
      <c r="Z77" s="114">
        <f>IF(AND(Z$55&gt;=$Z$4,Z$8="C"),Datos!W27,0)</f>
        <v>0</v>
      </c>
      <c r="AA77" s="48"/>
      <c r="AB77" s="48"/>
      <c r="AC77" s="48"/>
    </row>
    <row r="78" spans="1:29" ht="15.75" customHeight="1" x14ac:dyDescent="0.2">
      <c r="D78" s="118"/>
      <c r="E78" s="118"/>
      <c r="F78" s="129" t="str">
        <f t="shared" si="12"/>
        <v>P19</v>
      </c>
      <c r="G78" s="130">
        <f>IF(AND(G$55&gt;=$Z$4,G$8="C"),Datos!D28,0)</f>
        <v>0</v>
      </c>
      <c r="H78" s="130">
        <f>IF(AND(H$55&gt;=$Z$4,H$8="C"),Datos!E28,0)</f>
        <v>0</v>
      </c>
      <c r="I78" s="130">
        <f>IF(AND(I$55&gt;=$Z$4,I$8="C"),Datos!F28,0)</f>
        <v>0</v>
      </c>
      <c r="J78" s="130">
        <f>IF(AND(J$55&gt;=$Z$4,J$8="C"),Datos!G28,0)</f>
        <v>0</v>
      </c>
      <c r="K78" s="130">
        <f>IF(AND(K$55&gt;=$Z$4,K$8="C"),Datos!H28,0)</f>
        <v>0</v>
      </c>
      <c r="L78" s="130">
        <f>IF(AND(L$55&gt;=$Z$4,L$8="C"),Datos!I28,0)</f>
        <v>0</v>
      </c>
      <c r="M78" s="130">
        <f>IF(AND(M$55&gt;=$Z$4,M$8="C"),Datos!J28,0)</f>
        <v>0</v>
      </c>
      <c r="N78" s="130">
        <f>IF(AND(N$55&gt;=$Z$4,N$8="C"),Datos!K28,0)</f>
        <v>0</v>
      </c>
      <c r="O78" s="130">
        <f>IF(AND(O$55&gt;=$Z$4,O$8="C"),Datos!L28,0)</f>
        <v>0</v>
      </c>
      <c r="P78" s="130">
        <f>IF(AND(P$55&gt;=$Z$4,P$8="C"),Datos!M28,0)</f>
        <v>0</v>
      </c>
      <c r="Q78" s="130">
        <f>IF(AND(Q$55&gt;=$Z$4,Q$8="C"),Datos!N28,0)</f>
        <v>0</v>
      </c>
      <c r="R78" s="130">
        <f>IF(AND(R$55&gt;=$Z$4,R$8="C"),Datos!O28,0)</f>
        <v>0</v>
      </c>
      <c r="S78" s="130">
        <f>IF(AND(S$55&gt;=$Z$4,S$8="C"),Datos!P28,0)</f>
        <v>0</v>
      </c>
      <c r="T78" s="130">
        <f>IF(AND(T$55&gt;=$Z$4,T$8="C"),Datos!Q28,0)</f>
        <v>0</v>
      </c>
      <c r="U78" s="130">
        <f>IF(AND(U$55&gt;=$Z$4,U$8="C"),Datos!R28,0)</f>
        <v>0</v>
      </c>
      <c r="V78" s="130">
        <f>IF(AND(V$55&gt;=$Z$4,V$8="C"),Datos!S28,0)</f>
        <v>0</v>
      </c>
      <c r="W78" s="130">
        <f>IF(AND(W$55&gt;=$Z$4,W$8="C"),Datos!T28,0)</f>
        <v>0</v>
      </c>
      <c r="X78" s="130">
        <f>IF(AND(X$55&gt;=$Z$4,X$8="C"),Datos!U28,0)</f>
        <v>0</v>
      </c>
      <c r="Y78" s="130">
        <f>IF(AND(Y$55&gt;=$Z$4,Y$8="C"),Datos!V28,0)</f>
        <v>0</v>
      </c>
      <c r="Z78" s="130">
        <f>IF(AND(Z$55&gt;=$Z$4,Z$8="C"),Datos!W28,0)</f>
        <v>0</v>
      </c>
      <c r="AA78" s="48"/>
      <c r="AB78" s="48"/>
      <c r="AC78" s="48"/>
    </row>
    <row r="79" spans="1:29" ht="15.75" customHeight="1" x14ac:dyDescent="0.2">
      <c r="D79" s="118"/>
      <c r="E79" s="118"/>
      <c r="F79" s="120" t="str">
        <f t="shared" si="12"/>
        <v>P20</v>
      </c>
      <c r="G79" s="114">
        <f>IF(AND(G$55&gt;=$Z$4,G$8="C"),Datos!D29,0)</f>
        <v>0</v>
      </c>
      <c r="H79" s="114">
        <f>IF(AND(H$55&gt;=$Z$4,H$8="C"),Datos!E29,0)</f>
        <v>0</v>
      </c>
      <c r="I79" s="114">
        <f>IF(AND(I$55&gt;=$Z$4,I$8="C"),Datos!F29,0)</f>
        <v>0</v>
      </c>
      <c r="J79" s="114">
        <f>IF(AND(J$55&gt;=$Z$4,J$8="C"),Datos!G29,0)</f>
        <v>0</v>
      </c>
      <c r="K79" s="114">
        <f>IF(AND(K$55&gt;=$Z$4,K$8="C"),Datos!H29,0)</f>
        <v>0</v>
      </c>
      <c r="L79" s="114">
        <f>IF(AND(L$55&gt;=$Z$4,L$8="C"),Datos!I29,0)</f>
        <v>0</v>
      </c>
      <c r="M79" s="114">
        <f>IF(AND(M$55&gt;=$Z$4,M$8="C"),Datos!J29,0)</f>
        <v>0</v>
      </c>
      <c r="N79" s="114">
        <f>IF(AND(N$55&gt;=$Z$4,N$8="C"),Datos!K29,0)</f>
        <v>0</v>
      </c>
      <c r="O79" s="114">
        <f>IF(AND(O$55&gt;=$Z$4,O$8="C"),Datos!L29,0)</f>
        <v>0</v>
      </c>
      <c r="P79" s="114">
        <f>IF(AND(P$55&gt;=$Z$4,P$8="C"),Datos!M29,0)</f>
        <v>0</v>
      </c>
      <c r="Q79" s="114">
        <f>IF(AND(Q$55&gt;=$Z$4,Q$8="C"),Datos!N29,0)</f>
        <v>0</v>
      </c>
      <c r="R79" s="114">
        <f>IF(AND(R$55&gt;=$Z$4,R$8="C"),Datos!O29,0)</f>
        <v>0</v>
      </c>
      <c r="S79" s="114">
        <f>IF(AND(S$55&gt;=$Z$4,S$8="C"),Datos!P29,0)</f>
        <v>0</v>
      </c>
      <c r="T79" s="114">
        <f>IF(AND(T$55&gt;=$Z$4,T$8="C"),Datos!Q29,0)</f>
        <v>0</v>
      </c>
      <c r="U79" s="114">
        <f>IF(AND(U$55&gt;=$Z$4,U$8="C"),Datos!R29,0)</f>
        <v>0</v>
      </c>
      <c r="V79" s="114">
        <f>IF(AND(V$55&gt;=$Z$4,V$8="C"),Datos!S29,0)</f>
        <v>0</v>
      </c>
      <c r="W79" s="114">
        <f>IF(AND(W$55&gt;=$Z$4,W$8="C"),Datos!T29,0)</f>
        <v>0</v>
      </c>
      <c r="X79" s="114">
        <f>IF(AND(X$55&gt;=$Z$4,X$8="C"),Datos!U29,0)</f>
        <v>0</v>
      </c>
      <c r="Y79" s="114">
        <f>IF(AND(Y$55&gt;=$Z$4,Y$8="C"),Datos!V29,0)</f>
        <v>0</v>
      </c>
      <c r="Z79" s="114">
        <f>IF(AND(Z$55&gt;=$Z$4,Z$8="C"),Datos!W29,0)</f>
        <v>0</v>
      </c>
      <c r="AA79" s="48"/>
      <c r="AB79" s="48"/>
      <c r="AC79" s="48"/>
    </row>
    <row r="80" spans="1:29" x14ac:dyDescent="0.2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</row>
    <row r="81" spans="1:29" x14ac:dyDescent="0.2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</row>
    <row r="82" spans="1:29" x14ac:dyDescent="0.2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</row>
    <row r="83" spans="1:29" x14ac:dyDescent="0.2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</row>
    <row r="84" spans="1:29" x14ac:dyDescent="0.2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</row>
    <row r="85" spans="1:29" x14ac:dyDescent="0.2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</row>
    <row r="86" spans="1:29" x14ac:dyDescent="0.2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</row>
  </sheetData>
  <sheetProtection algorithmName="SHA-512" hashValue="vYAJ7TrCfcp18uc5OZ2MmSlb88RXoFLMV66j2r7is2iDJ+MbfrmM39+R6ElwEnUsUkiBoc+vhhyYyQh9oV/pmA==" saltValue="aaV9erE0joeENpy247cSig==" spinCount="100000" sheet="1" objects="1" scenarios="1" formatCells="0" selectLockedCells="1"/>
  <mergeCells count="2">
    <mergeCell ref="C11:D12"/>
    <mergeCell ref="C35:D37"/>
  </mergeCells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CB55"/>
  <sheetViews>
    <sheetView showGridLines="0" showRowColHeaders="0" showZeros="0" zoomScale="125" zoomScaleNormal="125" zoomScalePageLayoutView="125" workbookViewId="0">
      <selection activeCell="BA9" sqref="BA9"/>
    </sheetView>
  </sheetViews>
  <sheetFormatPr baseColWidth="10" defaultColWidth="11.5" defaultRowHeight="15" x14ac:dyDescent="0.2"/>
  <cols>
    <col min="1" max="1" width="2.6640625" customWidth="1"/>
    <col min="2" max="2" width="11.6640625" customWidth="1"/>
    <col min="3" max="26" width="3.33203125" customWidth="1"/>
    <col min="27" max="27" width="8.6640625" customWidth="1"/>
    <col min="28" max="28" width="18.6640625" customWidth="1"/>
    <col min="29" max="29" width="10.6640625" customWidth="1"/>
    <col min="30" max="30" width="0.83203125" customWidth="1"/>
    <col min="31" max="31" width="3.33203125" customWidth="1"/>
    <col min="32" max="32" width="0.83203125" customWidth="1"/>
    <col min="33" max="33" width="3.33203125" customWidth="1"/>
    <col min="34" max="34" width="0.83203125" customWidth="1"/>
    <col min="35" max="35" width="3.33203125" customWidth="1"/>
    <col min="36" max="36" width="0.83203125" customWidth="1"/>
    <col min="37" max="37" width="3.33203125" customWidth="1"/>
    <col min="38" max="38" width="0.83203125" customWidth="1"/>
    <col min="39" max="39" width="3.33203125" customWidth="1"/>
    <col min="40" max="40" width="0.83203125" customWidth="1"/>
    <col min="41" max="41" width="3.33203125" customWidth="1"/>
    <col min="42" max="42" width="0.83203125" customWidth="1"/>
    <col min="43" max="43" width="3.33203125" customWidth="1"/>
    <col min="44" max="44" width="0.83203125" customWidth="1"/>
    <col min="45" max="45" width="3.33203125" customWidth="1"/>
    <col min="46" max="46" width="0.83203125" customWidth="1"/>
    <col min="47" max="47" width="3.33203125" customWidth="1"/>
    <col min="48" max="48" width="0.83203125" customWidth="1"/>
    <col min="49" max="49" width="3.33203125" customWidth="1"/>
    <col min="50" max="50" width="0.83203125" customWidth="1"/>
    <col min="51" max="51" width="3.33203125" customWidth="1"/>
    <col min="52" max="52" width="0.83203125" customWidth="1"/>
    <col min="53" max="53" width="3.33203125" customWidth="1"/>
    <col min="54" max="54" width="0.83203125" customWidth="1"/>
    <col min="55" max="55" width="3.33203125" customWidth="1"/>
    <col min="56" max="56" width="0.83203125" customWidth="1"/>
    <col min="57" max="57" width="3.33203125" customWidth="1"/>
    <col min="58" max="58" width="0.83203125" customWidth="1"/>
    <col min="59" max="59" width="3.33203125" customWidth="1"/>
    <col min="60" max="60" width="0.83203125" customWidth="1"/>
    <col min="61" max="61" width="3.33203125" customWidth="1"/>
    <col min="62" max="62" width="0.83203125" customWidth="1"/>
    <col min="63" max="63" width="3.33203125" customWidth="1"/>
    <col min="64" max="64" width="0.83203125" customWidth="1"/>
    <col min="65" max="65" width="3.33203125" customWidth="1"/>
    <col min="66" max="66" width="0.83203125" customWidth="1"/>
    <col min="67" max="67" width="3.33203125" customWidth="1"/>
    <col min="68" max="68" width="0.83203125" customWidth="1"/>
    <col min="69" max="69" width="3.33203125" customWidth="1"/>
    <col min="70" max="70" width="0.83203125" customWidth="1"/>
    <col min="71" max="71" width="3.33203125" customWidth="1"/>
    <col min="72" max="72" width="0.83203125" customWidth="1"/>
    <col min="73" max="73" width="3.33203125" customWidth="1"/>
    <col min="74" max="74" width="0.83203125" customWidth="1"/>
    <col min="75" max="75" width="3.33203125" customWidth="1"/>
    <col min="76" max="76" width="0.83203125" customWidth="1"/>
    <col min="77" max="77" width="3.33203125" customWidth="1"/>
  </cols>
  <sheetData>
    <row r="1" spans="1:80" x14ac:dyDescent="0.2">
      <c r="A1" s="48"/>
      <c r="B1" s="48"/>
      <c r="C1" s="48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</row>
    <row r="2" spans="1:80" ht="23" x14ac:dyDescent="0.25">
      <c r="A2" s="48"/>
      <c r="B2" s="101" t="s">
        <v>25</v>
      </c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</row>
    <row r="3" spans="1:80" ht="19" x14ac:dyDescent="0.2">
      <c r="A3" s="48"/>
      <c r="B3" s="100" t="s">
        <v>31</v>
      </c>
      <c r="C3" s="48"/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</row>
    <row r="4" spans="1:80" ht="24" x14ac:dyDescent="0.3">
      <c r="A4" s="48"/>
      <c r="B4" s="100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106" t="s">
        <v>48</v>
      </c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</row>
    <row r="5" spans="1:80" ht="30" customHeight="1" x14ac:dyDescent="0.2">
      <c r="A5" s="48"/>
      <c r="C5" s="137" t="s">
        <v>44</v>
      </c>
      <c r="D5" s="48"/>
      <c r="E5" s="48"/>
      <c r="F5" s="48"/>
      <c r="G5" s="48"/>
      <c r="H5" s="48"/>
      <c r="I5" s="48"/>
      <c r="J5" s="48"/>
      <c r="K5" s="48"/>
      <c r="L5" s="48"/>
      <c r="M5" s="48"/>
      <c r="N5" s="49"/>
      <c r="O5" s="50"/>
      <c r="P5" s="50"/>
      <c r="Q5" s="50"/>
      <c r="R5" s="50"/>
      <c r="S5" s="50"/>
      <c r="T5" s="50"/>
      <c r="U5" s="50"/>
      <c r="V5" s="50"/>
      <c r="W5" s="50"/>
      <c r="X5" s="50"/>
      <c r="Y5" s="50"/>
      <c r="Z5" s="48"/>
      <c r="AA5" s="48"/>
      <c r="AB5" s="48"/>
      <c r="AC5" s="102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</row>
    <row r="6" spans="1:80" x14ac:dyDescent="0.2">
      <c r="A6" s="48"/>
      <c r="B6" s="48"/>
      <c r="C6" s="48"/>
      <c r="E6" s="51" t="s">
        <v>54</v>
      </c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102"/>
      <c r="AD6" s="48"/>
      <c r="AE6" s="146" t="s">
        <v>57</v>
      </c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</row>
    <row r="7" spans="1:80" x14ac:dyDescent="0.2">
      <c r="A7" s="48"/>
      <c r="B7" s="48"/>
      <c r="C7" s="52"/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146" t="s">
        <v>58</v>
      </c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</row>
    <row r="8" spans="1:80" ht="69.75" customHeight="1" thickBot="1" x14ac:dyDescent="0.25">
      <c r="A8" s="48"/>
      <c r="B8" s="150" t="s">
        <v>46</v>
      </c>
      <c r="C8" s="110" t="str">
        <f>IF(C9=0,"",HLOOKUP(C9,Datos!$D$33:$W$55,ROW(Datos!$D$54)-ROW(Datos!$D$32)+1,FALSE))</f>
        <v>Armario chapa</v>
      </c>
      <c r="D8" s="111" t="str">
        <f>IF(D9=0,"",HLOOKUP(D9,Datos!$D$33:$W$55,ROW(Datos!$D$54)-ROW(Datos!$D$32)+1,FALSE))</f>
        <v>Estantería ch. A</v>
      </c>
      <c r="E8" s="111" t="str">
        <f>IF(E9=0,"",HLOOKUP(E9,Datos!$D$33:$W$55,ROW(Datos!$D$54)-ROW(Datos!$D$32)+1,FALSE))</f>
        <v>Estantería ch. B</v>
      </c>
      <c r="F8" s="111" t="str">
        <f>IF(F9=0,"",HLOOKUP(F9,Datos!$D$33:$W$55,ROW(Datos!$D$54)-ROW(Datos!$D$32)+1,FALSE))</f>
        <v>Soporte chapa</v>
      </c>
      <c r="G8" s="111" t="str">
        <f>IF(G9=0,"",HLOOKUP(G9,Datos!$D$33:$W$55,ROW(Datos!$D$54)-ROW(Datos!$D$32)+1,FALSE))</f>
        <v/>
      </c>
      <c r="H8" s="111" t="str">
        <f>IF(H9=0,"",HLOOKUP(H9,Datos!$D$33:$W$55,ROW(Datos!$D$54)-ROW(Datos!$D$32)+1,FALSE))</f>
        <v>Carrito de tubo</v>
      </c>
      <c r="I8" s="111" t="str">
        <f>IF(I9=0,"",HLOOKUP(I9,Datos!$D$33:$W$55,ROW(Datos!$D$54)-ROW(Datos!$D$32)+1,FALSE))</f>
        <v>Estantería tubo</v>
      </c>
      <c r="J8" s="111" t="str">
        <f>IF(J9=0,"",HLOOKUP(J9,Datos!$D$33:$W$55,ROW(Datos!$D$54)-ROW(Datos!$D$32)+1,FALSE))</f>
        <v>Guia deslizante</v>
      </c>
      <c r="K8" s="111" t="str">
        <f>IF(K9=0,"",HLOOKUP(K9,Datos!$D$33:$W$55,ROW(Datos!$D$54)-ROW(Datos!$D$32)+1,FALSE))</f>
        <v/>
      </c>
      <c r="L8" s="111" t="str">
        <f>IF(L9=0,"",HLOOKUP(L9,Datos!$D$33:$W$55,ROW(Datos!$D$54)-ROW(Datos!$D$32)+1,FALSE))</f>
        <v>Eje ruedas A</v>
      </c>
      <c r="M8" s="111" t="str">
        <f>IF(M9=0,"",HLOOKUP(M9,Datos!$D$33:$W$55,ROW(Datos!$D$54)-ROW(Datos!$D$32)+1,FALSE))</f>
        <v>Eje ruedas B</v>
      </c>
      <c r="N8" s="111" t="str">
        <f>IF(N9=0,"",HLOOKUP(N9,Datos!$D$33:$W$55,ROW(Datos!$D$54)-ROW(Datos!$D$32)+1,FALSE))</f>
        <v/>
      </c>
      <c r="O8" s="111" t="str">
        <f>IF(O9=0,"",HLOOKUP(O9,Datos!$D$33:$W$55,ROW(Datos!$D$54)-ROW(Datos!$D$32)+1,FALSE))</f>
        <v>Caballete tubo</v>
      </c>
      <c r="P8" s="111" t="str">
        <f>IF(P9=0,"",HLOOKUP(P9,Datos!$D$33:$W$55,ROW(Datos!$D$54)-ROW(Datos!$D$32)+1,FALSE))</f>
        <v>Cazoleta rtodam.</v>
      </c>
      <c r="Q8" s="111" t="str">
        <f>IF(Q9=0,"",HLOOKUP(Q9,Datos!$D$33:$W$55,ROW(Datos!$D$54)-ROW(Datos!$D$32)+1,FALSE))</f>
        <v>Sist guiado tubo</v>
      </c>
      <c r="R8" s="111" t="str">
        <f>IF(R9=0,"",HLOOKUP(R9,Datos!$D$33:$W$55,ROW(Datos!$D$54)-ROW(Datos!$D$32)+1,FALSE))</f>
        <v/>
      </c>
      <c r="S8" s="111" t="str">
        <f>IF(S9=0,"",HLOOKUP(S9,Datos!$D$33:$W$55,ROW(Datos!$D$54)-ROW(Datos!$D$32)+1,FALSE))</f>
        <v>Eje ruedas C</v>
      </c>
      <c r="T8" s="111" t="str">
        <f>IF(T9=0,"",HLOOKUP(T9,Datos!$D$33:$W$55,ROW(Datos!$D$54)-ROW(Datos!$D$32)+1,FALSE))</f>
        <v>Soporte acero A</v>
      </c>
      <c r="U8" s="111" t="str">
        <f>IF(U9=0,"",HLOOKUP(U9,Datos!$D$33:$W$55,ROW(Datos!$D$54)-ROW(Datos!$D$32)+1,FALSE))</f>
        <v>Soporte acero B</v>
      </c>
      <c r="V8" s="112" t="str">
        <f>IF(V9=0,"",HLOOKUP(V9,Datos!$D$33:$W$55,ROW(Datos!$D$54)-ROW(Datos!$D$32)+1,FALSE))</f>
        <v/>
      </c>
      <c r="W8" s="111" t="str">
        <f>IF(W9=0,"",HLOOKUP(W9,Datos!$D$33:$W$55,ROW(Datos!$D$54)-ROW(Datos!$D$32)+1,FALSE))</f>
        <v/>
      </c>
      <c r="X8" s="111" t="str">
        <f>IF(X9=0,"",HLOOKUP(X9,Datos!$D$33:$W$55,ROW(Datos!$D$54)-ROW(Datos!$D$32)+1,FALSE))</f>
        <v/>
      </c>
      <c r="Y8" s="111" t="str">
        <f>IF(Y9=0,"",HLOOKUP(Y9,Datos!$D$33:$W$55,ROW(Datos!$D$54)-ROW(Datos!$D$32)+1,FALSE))</f>
        <v/>
      </c>
      <c r="Z8" s="112" t="str">
        <f>IF(Z9=0,"",HLOOKUP(Z9,Datos!$D$33:$W$55,ROW(Datos!$D$54)-ROW(Datos!$D$32)+1,FALSE))</f>
        <v/>
      </c>
      <c r="AA8" s="48"/>
      <c r="AB8" s="156" t="s">
        <v>59</v>
      </c>
      <c r="AC8" s="144" t="s">
        <v>23</v>
      </c>
      <c r="AD8" s="179" t="str">
        <f>IF(OR(AD32=0,AD32=" "),"",HLOOKUP(AD32,Datos!$D$33:$W$55,ROW(Datos!$D$54)-ROW(Datos!$D$32)+1,FALSE))</f>
        <v>Armario chapa</v>
      </c>
      <c r="AE8" s="179"/>
      <c r="AF8" s="179" t="str">
        <f>IF(OR(AF32=0,AF32=" "),"",HLOOKUP(AF32,Datos!$D$33:$W$55,ROW(Datos!$D$54)-ROW(Datos!$D$32)+1,FALSE))</f>
        <v>Estantería ch. A</v>
      </c>
      <c r="AG8" s="179"/>
      <c r="AH8" s="179" t="str">
        <f>IF(OR(AH32=0,AH32=" "),"",HLOOKUP(AH32,Datos!$D$33:$W$55,ROW(Datos!$D$54)-ROW(Datos!$D$32)+1,FALSE))</f>
        <v>Estantería ch. B</v>
      </c>
      <c r="AI8" s="179"/>
      <c r="AJ8" s="179" t="str">
        <f>IF(OR(AJ32=0,AJ32=" "),"",HLOOKUP(AJ32,Datos!$D$33:$W$55,ROW(Datos!$D$54)-ROW(Datos!$D$32)+1,FALSE))</f>
        <v>Soporte chapa</v>
      </c>
      <c r="AK8" s="179"/>
      <c r="AL8" s="179" t="str">
        <f>IF(OR(AL32=0,AL32=" "),"",HLOOKUP(AL32,Datos!$D$33:$W$55,ROW(Datos!$D$54)-ROW(Datos!$D$32)+1,FALSE))</f>
        <v/>
      </c>
      <c r="AM8" s="179"/>
      <c r="AN8" s="179" t="str">
        <f>IF(OR(AN32=0,AN32=" "),"",HLOOKUP(AN32,Datos!$D$33:$W$55,ROW(Datos!$D$54)-ROW(Datos!$D$32)+1,FALSE))</f>
        <v>Carrito de tubo</v>
      </c>
      <c r="AO8" s="179"/>
      <c r="AP8" s="175" t="str">
        <f>IF(OR(AP32=0,AP32=" "),"",HLOOKUP(AP32,Datos!$D$33:$W$55,ROW(Datos!$D$54)-ROW(Datos!$D$32)+1,FALSE))</f>
        <v>Estantería tubo</v>
      </c>
      <c r="AQ8" s="176"/>
      <c r="AR8" s="175" t="str">
        <f>IF(OR(AR32=0,AR32=" "),"",HLOOKUP(AR32,Datos!$D$33:$W$55,ROW(Datos!$D$54)-ROW(Datos!$D$32)+1,FALSE))</f>
        <v>Guia deslizante</v>
      </c>
      <c r="AS8" s="176"/>
      <c r="AT8" s="175" t="str">
        <f>IF(OR(AT32=0,AT32=" "),"",HLOOKUP(AT32,Datos!$D$33:$W$55,ROW(Datos!$D$54)-ROW(Datos!$D$32)+1,FALSE))</f>
        <v/>
      </c>
      <c r="AU8" s="176"/>
      <c r="AV8" s="175" t="str">
        <f>IF(OR(AV32=0,AV32=" "),"",HLOOKUP(AV32,Datos!$D$33:$W$55,ROW(Datos!$D$54)-ROW(Datos!$D$32)+1,FALSE))</f>
        <v>Eje ruedas A</v>
      </c>
      <c r="AW8" s="176"/>
      <c r="AX8" s="175" t="str">
        <f>IF(OR(AX32=0,AX32=" "),"",HLOOKUP(AX32,Datos!$D$33:$W$55,ROW(Datos!$D$54)-ROW(Datos!$D$32)+1,FALSE))</f>
        <v>Eje ruedas B</v>
      </c>
      <c r="AY8" s="176"/>
      <c r="AZ8" s="175" t="str">
        <f>IF(OR(AZ32=0,AZ32=" "),"",HLOOKUP(AZ32,Datos!$D$33:$W$55,ROW(Datos!$D$54)-ROW(Datos!$D$32)+1,FALSE))</f>
        <v>Caballete tubo</v>
      </c>
      <c r="BA8" s="176"/>
      <c r="BB8" s="175" t="str">
        <f>IF(OR(BB32=0,BB32=" "),"",HLOOKUP(BB32,Datos!$D$33:$W$55,ROW(Datos!$D$54)-ROW(Datos!$D$32)+1,FALSE))</f>
        <v>Cazoleta rtodam.</v>
      </c>
      <c r="BC8" s="176"/>
      <c r="BD8" s="175" t="str">
        <f>IF(OR(BD32=0,BD32=" "),"",HLOOKUP(BD32,Datos!$D$33:$W$55,ROW(Datos!$D$54)-ROW(Datos!$D$32)+1,FALSE))</f>
        <v>Sist guiado tubo</v>
      </c>
      <c r="BE8" s="176"/>
      <c r="BF8" s="175" t="str">
        <f>IF(OR(BF32=0,BF32=" "),"",HLOOKUP(BF32,Datos!$D$33:$W$55,ROW(Datos!$D$54)-ROW(Datos!$D$32)+1,FALSE))</f>
        <v/>
      </c>
      <c r="BG8" s="176"/>
      <c r="BH8" s="175" t="str">
        <f>IF(OR(BH32=0,BH32=" "),"",HLOOKUP(BH32,Datos!$D$33:$W$55,ROW(Datos!$D$54)-ROW(Datos!$D$32)+1,FALSE))</f>
        <v>Eje ruedas C</v>
      </c>
      <c r="BI8" s="176"/>
      <c r="BJ8" s="175" t="str">
        <f>IF(OR(BJ32=0,BJ32=" "),"",HLOOKUP(BJ32,Datos!$D$33:$W$55,ROW(Datos!$D$54)-ROW(Datos!$D$32)+1,FALSE))</f>
        <v>Soporte acero A</v>
      </c>
      <c r="BK8" s="176"/>
      <c r="BL8" s="175" t="str">
        <f>IF(OR(BL32=0,BL32=" "),"",HLOOKUP(BL32,Datos!$D$33:$W$55,ROW(Datos!$D$54)-ROW(Datos!$D$32)+1,FALSE))</f>
        <v>Soporte acero B</v>
      </c>
      <c r="BM8" s="176"/>
      <c r="BN8" s="175" t="str">
        <f>IF(OR(BN32=0,BN32=" "),"",HLOOKUP(BN32,Datos!$D$33:$W$55,ROW(Datos!$D$54)-ROW(Datos!$D$32)+1,FALSE))</f>
        <v/>
      </c>
      <c r="BO8" s="176"/>
      <c r="BP8" s="175" t="str">
        <f>IF(OR(BP32=0,BP32=" "),"",HLOOKUP(BP32,Datos!$D$33:$W$55,ROW(Datos!$D$54)-ROW(Datos!$D$32)+1,FALSE))</f>
        <v/>
      </c>
      <c r="BQ8" s="176"/>
      <c r="BR8" s="175" t="str">
        <f>IF(OR(BR32=0,BR32=" "),"",HLOOKUP(BR32,Datos!$D$33:$W$55,ROW(Datos!$D$54)-ROW(Datos!$D$32)+1,FALSE))</f>
        <v/>
      </c>
      <c r="BS8" s="176"/>
      <c r="BT8" s="175" t="str">
        <f>IF(OR(BT32=0,BT32=" "),"",HLOOKUP(BT32,Datos!$D$33:$W$55,ROW(Datos!$D$54)-ROW(Datos!$D$32)+1,FALSE))</f>
        <v/>
      </c>
      <c r="BU8" s="176"/>
      <c r="BV8" s="175" t="str">
        <f>IF(OR(BV32=0,BV32=" "),"",HLOOKUP(BV32,Datos!$D$33:$W$55,ROW(Datos!$D$54)-ROW(Datos!$D$32)+1,FALSE))</f>
        <v/>
      </c>
      <c r="BW8" s="176"/>
      <c r="BX8" s="175" t="str">
        <f>IF(OR(BX32=0,BX32=" "),"",HLOOKUP(BX32,Datos!$D$33:$W$55,ROW(Datos!$D$54)-ROW(Datos!$D$32)+1,FALSE))</f>
        <v/>
      </c>
      <c r="BY8" s="177"/>
      <c r="BZ8" s="48"/>
      <c r="CA8" s="48"/>
      <c r="CB8" s="48"/>
    </row>
    <row r="9" spans="1:80" ht="17" thickTop="1" thickBot="1" x14ac:dyDescent="0.25">
      <c r="A9" s="48"/>
      <c r="B9" s="155" t="s">
        <v>56</v>
      </c>
      <c r="C9" s="138">
        <f t="shared" ref="C9:Z9" si="0">C45</f>
        <v>1</v>
      </c>
      <c r="D9" s="139">
        <f t="shared" si="0"/>
        <v>4</v>
      </c>
      <c r="E9" s="139">
        <f t="shared" si="0"/>
        <v>6</v>
      </c>
      <c r="F9" s="139">
        <f t="shared" si="0"/>
        <v>10</v>
      </c>
      <c r="G9" s="139">
        <f t="shared" si="0"/>
        <v>0</v>
      </c>
      <c r="H9" s="139">
        <f t="shared" si="0"/>
        <v>2</v>
      </c>
      <c r="I9" s="139">
        <f t="shared" si="0"/>
        <v>5</v>
      </c>
      <c r="J9" s="139">
        <f t="shared" si="0"/>
        <v>15</v>
      </c>
      <c r="K9" s="139">
        <f t="shared" si="0"/>
        <v>0</v>
      </c>
      <c r="L9" s="139">
        <f t="shared" si="0"/>
        <v>3</v>
      </c>
      <c r="M9" s="139">
        <f t="shared" si="0"/>
        <v>7</v>
      </c>
      <c r="N9" s="139">
        <f t="shared" si="0"/>
        <v>0</v>
      </c>
      <c r="O9" s="139">
        <f t="shared" si="0"/>
        <v>8</v>
      </c>
      <c r="P9" s="139">
        <f t="shared" si="0"/>
        <v>11</v>
      </c>
      <c r="Q9" s="139">
        <f t="shared" si="0"/>
        <v>12</v>
      </c>
      <c r="R9" s="139">
        <f t="shared" si="0"/>
        <v>0</v>
      </c>
      <c r="S9" s="139">
        <f t="shared" si="0"/>
        <v>9</v>
      </c>
      <c r="T9" s="139">
        <f t="shared" si="0"/>
        <v>13</v>
      </c>
      <c r="U9" s="139">
        <f t="shared" si="0"/>
        <v>14</v>
      </c>
      <c r="V9" s="140">
        <f t="shared" si="0"/>
        <v>0</v>
      </c>
      <c r="W9" s="139">
        <f t="shared" si="0"/>
        <v>0</v>
      </c>
      <c r="X9" s="139">
        <f t="shared" si="0"/>
        <v>0</v>
      </c>
      <c r="Y9" s="139">
        <f t="shared" si="0"/>
        <v>0</v>
      </c>
      <c r="Z9" s="140">
        <f t="shared" si="0"/>
        <v>0</v>
      </c>
      <c r="AA9" s="48"/>
      <c r="AB9" s="163" t="s">
        <v>56</v>
      </c>
      <c r="AC9" s="164"/>
      <c r="AD9" s="147" t="str">
        <f>IF(C9=0,""," "&amp;C9)</f>
        <v xml:space="preserve"> 1</v>
      </c>
      <c r="AE9" s="148"/>
      <c r="AF9" s="147" t="str">
        <f>IF(D9=0,""," "&amp;D9)</f>
        <v xml:space="preserve"> 4</v>
      </c>
      <c r="AG9" s="148"/>
      <c r="AH9" s="147" t="str">
        <f>IF(E9=0,""," "&amp;E9)</f>
        <v xml:space="preserve"> 6</v>
      </c>
      <c r="AI9" s="148"/>
      <c r="AJ9" s="147" t="str">
        <f>IF(F9=0,""," "&amp;F9)</f>
        <v xml:space="preserve"> 10</v>
      </c>
      <c r="AK9" s="148"/>
      <c r="AL9" s="147" t="str">
        <f>IF(G9=0,""," "&amp;G9)</f>
        <v/>
      </c>
      <c r="AM9" s="148"/>
      <c r="AN9" s="147" t="str">
        <f>IF(H9=0,""," "&amp;H9)</f>
        <v xml:space="preserve"> 2</v>
      </c>
      <c r="AO9" s="149"/>
      <c r="AP9" s="147" t="str">
        <f>IF(I9=0,""," "&amp;I9)</f>
        <v xml:space="preserve"> 5</v>
      </c>
      <c r="AQ9" s="149"/>
      <c r="AR9" s="147" t="str">
        <f>IF(J9=0,""," "&amp;J9)</f>
        <v xml:space="preserve"> 15</v>
      </c>
      <c r="AS9" s="149"/>
      <c r="AT9" s="147" t="str">
        <f>IF(K9=0,""," "&amp;K9)</f>
        <v/>
      </c>
      <c r="AU9" s="149"/>
      <c r="AV9" s="147" t="str">
        <f>IF(L9=0,""," "&amp;L9)</f>
        <v xml:space="preserve"> 3</v>
      </c>
      <c r="AW9" s="149"/>
      <c r="AX9" s="147" t="str">
        <f>IF(M9=0,""," "&amp;M9)</f>
        <v xml:space="preserve"> 7</v>
      </c>
      <c r="AY9" s="149"/>
      <c r="AZ9" s="147" t="str">
        <f>IF(N9=0,""," "&amp;N9)</f>
        <v/>
      </c>
      <c r="BA9" s="149">
        <v>8</v>
      </c>
      <c r="BB9" s="147" t="str">
        <f>IF(O9=0,""," "&amp;O9)</f>
        <v xml:space="preserve"> 8</v>
      </c>
      <c r="BC9" s="149">
        <v>11</v>
      </c>
      <c r="BD9" s="147" t="str">
        <f>IF(P9=0,""," "&amp;P9)</f>
        <v xml:space="preserve"> 11</v>
      </c>
      <c r="BE9" s="149">
        <v>12</v>
      </c>
      <c r="BF9" s="147" t="str">
        <f>IF(Q9=0,""," "&amp;Q9)</f>
        <v xml:space="preserve"> 12</v>
      </c>
      <c r="BG9" s="149" t="s">
        <v>55</v>
      </c>
      <c r="BH9" s="147" t="str">
        <f>IF(R9=0,""," "&amp;R9)</f>
        <v/>
      </c>
      <c r="BI9" s="149">
        <v>9</v>
      </c>
      <c r="BJ9" s="147" t="str">
        <f>IF(S9=0,""," "&amp;S9)</f>
        <v xml:space="preserve"> 9</v>
      </c>
      <c r="BK9" s="149">
        <v>13</v>
      </c>
      <c r="BL9" s="147" t="str">
        <f>IF(T9=0,""," "&amp;T9)</f>
        <v xml:space="preserve"> 13</v>
      </c>
      <c r="BM9" s="149">
        <v>14</v>
      </c>
      <c r="BN9" s="147" t="str">
        <f>IF(U9=0,""," "&amp;U9)</f>
        <v xml:space="preserve"> 14</v>
      </c>
      <c r="BO9" s="149" t="s">
        <v>55</v>
      </c>
      <c r="BP9" s="147" t="str">
        <f>IF(V9=0,""," "&amp;V9)</f>
        <v/>
      </c>
      <c r="BQ9" s="148"/>
      <c r="BR9" s="147" t="str">
        <f>IF(W9=0,""," "&amp;W9)</f>
        <v/>
      </c>
      <c r="BS9" s="149"/>
      <c r="BT9" s="147" t="str">
        <f>IF(X9=0,""," "&amp;X9)</f>
        <v/>
      </c>
      <c r="BU9" s="149"/>
      <c r="BV9" s="147" t="str">
        <f>IF(Y9=0,""," "&amp;Y9)</f>
        <v/>
      </c>
      <c r="BW9" s="149"/>
      <c r="BX9" s="147" t="str">
        <f>IF(Z9=0,""," "&amp;Z9)</f>
        <v/>
      </c>
      <c r="BY9" s="148"/>
      <c r="BZ9" s="48"/>
      <c r="CA9" s="48"/>
      <c r="CB9" s="48"/>
    </row>
    <row r="10" spans="1:80" ht="17" thickTop="1" thickBot="1" x14ac:dyDescent="0.25">
      <c r="A10" s="48"/>
      <c r="B10" s="103" t="s">
        <v>0</v>
      </c>
      <c r="C10" s="113">
        <f>IF(AND(C$9=0,SUM(D$9:$Z$9)=0),0,IF(C$9=0,"¦",HLOOKUP(C$9,Datos!$D$9:$W10,ROW(Datos!$D9)-ROW(Datos!$D$8)+1,FALSE)))</f>
        <v>0</v>
      </c>
      <c r="D10" s="113">
        <f>IF(AND(D$9=0,SUM(E$9:$Z$9)=0),0,IF(D$9=0,"¦",HLOOKUP(D$9,Datos!$D$9:$W10,ROW(Datos!$D9)-ROW(Datos!$D$8)+1,FALSE)))</f>
        <v>0</v>
      </c>
      <c r="E10" s="113">
        <f>IF(AND(E$9=0,SUM(F$9:$Z$9)=0),0,IF(E$9=0,"¦",HLOOKUP(E$9,Datos!$D$9:$W10,ROW(Datos!$D9)-ROW(Datos!$D$8)+1,FALSE)))</f>
        <v>0</v>
      </c>
      <c r="F10" s="113">
        <f>IF(AND(F$9=0,SUM(G$9:$Z$9)=0),0,IF(F$9=0,"¦",HLOOKUP(F$9,Datos!$D$9:$W10,ROW(Datos!$D9)-ROW(Datos!$D$8)+1,FALSE)))</f>
        <v>0</v>
      </c>
      <c r="G10" s="113" t="str">
        <f>IF(AND(G$9=0,SUM(H$9:$Z$9)=0),0,IF(G$9=0,"¦",HLOOKUP(G$9,Datos!$D$9:$W10,ROW(Datos!$D9)-ROW(Datos!$D$8)+1,FALSE)))</f>
        <v>¦</v>
      </c>
      <c r="H10" s="113">
        <f>IF(AND(H$9=0,SUM(I$9:$Z$9)=0),0,IF(H$9=0,"¦",HLOOKUP(H$9,Datos!$D$9:$W10,ROW(Datos!$D9)-ROW(Datos!$D$8)+1,FALSE)))</f>
        <v>0</v>
      </c>
      <c r="I10" s="113">
        <f>IF(AND(I$9=0,SUM(J$9:$Z$9)=0),0,IF(I$9=0,"¦",HLOOKUP(I$9,Datos!$D$9:$W10,ROW(Datos!$D9)-ROW(Datos!$D$8)+1,FALSE)))</f>
        <v>0</v>
      </c>
      <c r="J10" s="113">
        <f>IF(AND(J$9=0,SUM(K$9:$Z$9)=0),0,IF(J$9=0,"¦",HLOOKUP(J$9,Datos!$D$9:$W10,ROW(Datos!$D9)-ROW(Datos!$D$8)+1,FALSE)))</f>
        <v>0</v>
      </c>
      <c r="K10" s="113" t="str">
        <f>IF(AND(K$9=0,SUM(L$9:$Z$9)=0),0,IF(K$9=0,"¦",HLOOKUP(K$9,Datos!$D$9:$W10,ROW(Datos!$D9)-ROW(Datos!$D$8)+1,FALSE)))</f>
        <v>¦</v>
      </c>
      <c r="L10" s="113">
        <f>IF(AND(L$9=0,SUM(M$9:$Z$9)=0),0,IF(L$9=0,"¦",HLOOKUP(L$9,Datos!$D$9:$W10,ROW(Datos!$D9)-ROW(Datos!$D$8)+1,FALSE)))</f>
        <v>0</v>
      </c>
      <c r="M10" s="113">
        <f>IF(AND(M$9=0,SUM(N$9:$Z$9)=0),0,IF(M$9=0,"¦",HLOOKUP(M$9,Datos!$D$9:$W10,ROW(Datos!$D9)-ROW(Datos!$D$8)+1,FALSE)))</f>
        <v>0</v>
      </c>
      <c r="N10" s="113" t="str">
        <f>IF(AND(N$9=0,SUM(O$9:$Z$9)=0),0,IF(N$9=0,"¦",HLOOKUP(N$9,Datos!$D$9:$W10,ROW(Datos!$D9)-ROW(Datos!$D$8)+1,FALSE)))</f>
        <v>¦</v>
      </c>
      <c r="O10" s="113">
        <f>IF(AND(O$9=0,SUM(P$9:$Z$9)=0),0,IF(O$9=0,"¦",HLOOKUP(O$9,Datos!$D$9:$W10,ROW(Datos!$D9)-ROW(Datos!$D$8)+1,FALSE)))</f>
        <v>1</v>
      </c>
      <c r="P10" s="113">
        <f>IF(AND(P$9=0,SUM(Q$9:$Z$9)=0),0,IF(P$9=0,"¦",HLOOKUP(P$9,Datos!$D$9:$W10,ROW(Datos!$D9)-ROW(Datos!$D$8)+1,FALSE)))</f>
        <v>1</v>
      </c>
      <c r="Q10" s="113">
        <f>IF(AND(Q$9=0,SUM(R$9:$Z$9)=0),0,IF(Q$9=0,"¦",HLOOKUP(Q$9,Datos!$D$9:$W10,ROW(Datos!$D9)-ROW(Datos!$D$8)+1,FALSE)))</f>
        <v>1</v>
      </c>
      <c r="R10" s="113" t="str">
        <f>IF(AND(R$9=0,SUM(S$9:$Z$9)=0),0,IF(R$9=0,"¦",HLOOKUP(R$9,Datos!$D$9:$W10,ROW(Datos!$D9)-ROW(Datos!$D$8)+1,FALSE)))</f>
        <v>¦</v>
      </c>
      <c r="S10" s="113">
        <f>IF(AND(S$9=0,SUM(T$9:$Z$9)=0),0,IF(S$9=0,"¦",HLOOKUP(S$9,Datos!$D$9:$W10,ROW(Datos!$D9)-ROW(Datos!$D$8)+1,FALSE)))</f>
        <v>0</v>
      </c>
      <c r="T10" s="113">
        <f>IF(AND(T$9=0,SUM(U$9:$Z$9)=0),0,IF(T$9=0,"¦",HLOOKUP(T$9,Datos!$D$9:$W10,ROW(Datos!$D9)-ROW(Datos!$D$8)+1,FALSE)))</f>
        <v>0</v>
      </c>
      <c r="U10" s="113">
        <f>IF(AND(U$9=0,SUM(V$9:$Z$9)=0),0,IF(U$9=0,"¦",HLOOKUP(U$9,Datos!$D$9:$W10,ROW(Datos!$D9)-ROW(Datos!$D$8)+1,FALSE)))</f>
        <v>0</v>
      </c>
      <c r="V10" s="113">
        <f>IF(AND(V$9=0,SUM(W$9:$Z$9)=0),0,IF(V$9=0,"¦",HLOOKUP(V$9,Datos!$D$9:$W10,ROW(Datos!$D9)-ROW(Datos!$D$8)+1,FALSE)))</f>
        <v>0</v>
      </c>
      <c r="W10" s="113">
        <f>IF(AND(W$9=0,SUM(X$9:$Z$9)=0),0,IF(W$9=0,"¦",HLOOKUP(W$9,Datos!$D$9:$W10,ROW(Datos!$D9)-ROW(Datos!$D$8)+1,FALSE)))</f>
        <v>0</v>
      </c>
      <c r="X10" s="113">
        <f>IF(AND(X$9=0,SUM(Y$9:$Z$9)=0),0,IF(X$9=0,"¦",HLOOKUP(X$9,Datos!$D$9:$W10,ROW(Datos!$D9)-ROW(Datos!$D$8)+1,FALSE)))</f>
        <v>0</v>
      </c>
      <c r="Y10" s="113">
        <f>IF(AND(Y$9=0,SUM(Z$9:$Z$9)=0),0,IF(Y$9=0,"¦",HLOOKUP(Y$9,Datos!$D$9:$W10,ROW(Datos!$D9)-ROW(Datos!$D$8)+1,FALSE)))</f>
        <v>0</v>
      </c>
      <c r="Z10" s="145">
        <f>IF(AND(Z$9=0,SUM($Z$9:AA$9)=0),0,IF(Z$9=0,"¦",HLOOKUP(Z$9,Datos!$D$9:$W10,ROW(Datos!$D9)-ROW(Datos!$D$8)+1,FALSE)))</f>
        <v>0</v>
      </c>
      <c r="AA10" s="48"/>
      <c r="AB10" s="107" t="str">
        <f>IF(Datos!B10&gt;0,Datos!B10,"")</f>
        <v>Corte en tronzadora</v>
      </c>
      <c r="AC10" s="141" t="s">
        <v>0</v>
      </c>
      <c r="AD10" s="169">
        <f>IF(AD$32=0,IF(SUM(AF$32:$BY$32)=0,0,"¦"),HLOOKUP(AD$32,$C$9:$Z$29,ROW($C10)-ROW($C$9)+1,FALSE))</f>
        <v>0</v>
      </c>
      <c r="AE10" s="171"/>
      <c r="AF10" s="169">
        <f>IF(AF$32=0,IF(SUM(AH$32:$BY$32)=0,0,"¦"),HLOOKUP(AF$32,$C$9:$Z$29,ROW($C10)-ROW($C$9)+1,FALSE))</f>
        <v>0</v>
      </c>
      <c r="AG10" s="171"/>
      <c r="AH10" s="169">
        <f>IF(AH$32=0,IF(SUM(AJ$32:$BY$32)=0,0,"¦"),HLOOKUP(AH$32,$C$9:$Z$29,ROW($C10)-ROW($C$9)+1,FALSE))</f>
        <v>0</v>
      </c>
      <c r="AI10" s="171"/>
      <c r="AJ10" s="169">
        <f>IF(AJ$32=0,IF(SUM(AL$32:$BY$32)=0,0,"¦"),HLOOKUP(AJ$32,$C$9:$Z$29,ROW($C10)-ROW($C$9)+1,FALSE))</f>
        <v>0</v>
      </c>
      <c r="AK10" s="171"/>
      <c r="AL10" s="169" t="str">
        <f>IF(AL$32=0,IF(SUM(AN$32:$BY$32)=0,0,"¦"),HLOOKUP(AL$32,$C$9:$Z$29,ROW($C10)-ROW($C$9)+1,FALSE))</f>
        <v>¦</v>
      </c>
      <c r="AM10" s="171"/>
      <c r="AN10" s="169">
        <f>IF(AN$32=0,IF(SUM(AP$32:$BY$32)=0,0,"¦"),HLOOKUP(AN$32,$C$9:$Z$29,ROW($C10)-ROW($C$9)+1,FALSE))</f>
        <v>0</v>
      </c>
      <c r="AO10" s="171"/>
      <c r="AP10" s="169">
        <f>IF(AP$32=0,IF(SUM(AR$32:$BY$32)=0,0,"¦"),HLOOKUP(AP$32,$C$9:$Z$29,ROW($C10)-ROW($C$9)+1,FALSE))</f>
        <v>0</v>
      </c>
      <c r="AQ10" s="171"/>
      <c r="AR10" s="169">
        <f>IF(AR$32=0,IF(SUM(AT$32:$BY$32)=0,0,"¦"),HLOOKUP(AR$32,$C$9:$Z$29,ROW($C10)-ROW($C$9)+1,FALSE))</f>
        <v>0</v>
      </c>
      <c r="AS10" s="171"/>
      <c r="AT10" s="169" t="str">
        <f>IF(AT$32=0,IF(SUM(AV$32:$BY$32)=0,0,"¦"),HLOOKUP(AT$32,$C$9:$Z$29,ROW($C10)-ROW($C$9)+1,FALSE))</f>
        <v>¦</v>
      </c>
      <c r="AU10" s="171"/>
      <c r="AV10" s="169">
        <f>IF(AV$32=0,IF(SUM(AX$32:$BY$32)=0,0,"¦"),HLOOKUP(AV$32,$C$9:$Z$29,ROW($C10)-ROW($C$9)+1,FALSE))</f>
        <v>0</v>
      </c>
      <c r="AW10" s="171"/>
      <c r="AX10" s="169">
        <f>IF(AX$32=0,IF(SUM(AZ$32:$BY$32)=0,0,"¦"),HLOOKUP(AX$32,$C$9:$Z$29,ROW($C10)-ROW($C$9)+1,FALSE))</f>
        <v>0</v>
      </c>
      <c r="AY10" s="171"/>
      <c r="AZ10" s="169">
        <f>IF(AZ$32=0,IF(SUM(BB$32:$BY$32)=0,0,"¦"),HLOOKUP(AZ$32,$C$9:$Z$29,ROW($C10)-ROW($C$9)+1,FALSE))</f>
        <v>1</v>
      </c>
      <c r="BA10" s="171"/>
      <c r="BB10" s="169">
        <f>IF(BB$32=0,IF(SUM(BD$32:$BY$32)=0,0,"¦"),HLOOKUP(BB$32,$C$9:$Z$29,ROW($C10)-ROW($C$9)+1,FALSE))</f>
        <v>1</v>
      </c>
      <c r="BC10" s="171"/>
      <c r="BD10" s="169">
        <f>IF(BD$32=0,IF(SUM(BF$32:$BY$32)=0,0,"¦"),HLOOKUP(BD$32,$C$9:$Z$29,ROW($C10)-ROW($C$9)+1,FALSE))</f>
        <v>1</v>
      </c>
      <c r="BE10" s="171"/>
      <c r="BF10" s="169" t="str">
        <f>IF(BF$32=0,IF(SUM(BH$32:$BY$32)=0,0,"¦"),HLOOKUP(BF$32,$C$9:$Z$29,ROW($C10)-ROW($C$9)+1,FALSE))</f>
        <v>¦</v>
      </c>
      <c r="BG10" s="171"/>
      <c r="BH10" s="169">
        <f>IF(BH$32=0,IF(SUM(BJ$32:$BY$32)=0,0,"¦"),HLOOKUP(BH$32,$C$9:$Z$29,ROW($C10)-ROW($C$9)+1,FALSE))</f>
        <v>0</v>
      </c>
      <c r="BI10" s="171"/>
      <c r="BJ10" s="169">
        <f>IF(BJ$32=0,IF(SUM(BL$32:$BY$32)=0,0,"¦"),HLOOKUP(BJ$32,$C$9:$Z$29,ROW($C10)-ROW($C$9)+1,FALSE))</f>
        <v>0</v>
      </c>
      <c r="BK10" s="171"/>
      <c r="BL10" s="169">
        <f>IF(BL$32=0,IF(SUM(BN$32:$BY$32)=0,0,"¦"),HLOOKUP(BL$32,$C$9:$Z$29,ROW($C10)-ROW($C$9)+1,FALSE))</f>
        <v>0</v>
      </c>
      <c r="BM10" s="171"/>
      <c r="BN10" s="169">
        <f>IF(BN$32=0,IF(SUM(BP$32:$BY$32)=0,0,"¦"),HLOOKUP(BN$32,$C$9:$Z$29,ROW($C10)-ROW($C$9)+1,FALSE))</f>
        <v>0</v>
      </c>
      <c r="BO10" s="171"/>
      <c r="BP10" s="169">
        <f>IF(BP$32=0,IF(SUM(BR$32:$BY$32)=0,0,"¦"),HLOOKUP(BP$32,$C$9:$Z$29,ROW($C10)-ROW($C$9)+1,FALSE))</f>
        <v>0</v>
      </c>
      <c r="BQ10" s="171"/>
      <c r="BR10" s="169">
        <f>IF(BR$32=0,IF(SUM(BT$32:$BY$32)=0,0,"¦"),HLOOKUP(BR$32,$C$9:$Z$29,ROW($C10)-ROW($C$9)+1,FALSE))</f>
        <v>0</v>
      </c>
      <c r="BS10" s="171"/>
      <c r="BT10" s="169">
        <f>IF(BT$32=0,IF(SUM(BV$32:$BY$32)=0,0,"¦"),HLOOKUP(BT$32,$C$9:$Z$29,ROW($C10)-ROW($C$9)+1,FALSE))</f>
        <v>0</v>
      </c>
      <c r="BU10" s="171"/>
      <c r="BV10" s="169">
        <f>IF(BV$32=0,IF(SUM(BX$32:$BY$32)=0,0,"¦"),HLOOKUP(BV$32,$C$9:$Z$29,ROW($C10)-ROW($C$9)+1,FALSE))</f>
        <v>0</v>
      </c>
      <c r="BW10" s="171"/>
      <c r="BX10" s="169">
        <f>IF(BX$32=0,IF(SUM($BY$32:BZ$32)=0,0,"¦"),HLOOKUP(BX$32,$C$9:$Z$29,ROW($C10)-ROW($C$9)+1,FALSE))</f>
        <v>0</v>
      </c>
      <c r="BY10" s="170"/>
      <c r="BZ10" s="48"/>
      <c r="CA10" s="48"/>
      <c r="CB10" s="48"/>
    </row>
    <row r="11" spans="1:80" ht="17" thickTop="1" thickBot="1" x14ac:dyDescent="0.25">
      <c r="A11" s="48"/>
      <c r="B11" s="104" t="s">
        <v>1</v>
      </c>
      <c r="C11" s="113">
        <f>IF(AND(C$9=0,SUM(D$9:$Z$9)=0),0,IF(C$9=0,"¦",HLOOKUP(C$9,Datos!$D$9:$W11,ROW(Datos!$D10)-ROW(Datos!$D$8)+1,FALSE)))</f>
        <v>0</v>
      </c>
      <c r="D11" s="113">
        <f>IF(AND(D$9=0,SUM(E$9:$Z$9)=0),0,IF(D$9=0,"¦",HLOOKUP(D$9,Datos!$D$9:$W11,ROW(Datos!$D10)-ROW(Datos!$D$8)+1,FALSE)))</f>
        <v>0</v>
      </c>
      <c r="E11" s="113">
        <f>IF(AND(E$9=0,SUM(F$9:$Z$9)=0),0,IF(E$9=0,"¦",HLOOKUP(E$9,Datos!$D$9:$W11,ROW(Datos!$D10)-ROW(Datos!$D$8)+1,FALSE)))</f>
        <v>0</v>
      </c>
      <c r="F11" s="113">
        <f>IF(AND(F$9=0,SUM(G$9:$Z$9)=0),0,IF(F$9=0,"¦",HLOOKUP(F$9,Datos!$D$9:$W11,ROW(Datos!$D10)-ROW(Datos!$D$8)+1,FALSE)))</f>
        <v>0</v>
      </c>
      <c r="G11" s="113" t="str">
        <f>IF(AND(G$9=0,SUM(H$9:$Z$9)=0),0,IF(G$9=0,"¦",HLOOKUP(G$9,Datos!$D$9:$W11,ROW(Datos!$D10)-ROW(Datos!$D$8)+1,FALSE)))</f>
        <v>¦</v>
      </c>
      <c r="H11" s="113">
        <f>IF(AND(H$9=0,SUM(I$9:$Z$9)=0),0,IF(H$9=0,"¦",HLOOKUP(H$9,Datos!$D$9:$W11,ROW(Datos!$D10)-ROW(Datos!$D$8)+1,FALSE)))</f>
        <v>1</v>
      </c>
      <c r="I11" s="113">
        <f>IF(AND(I$9=0,SUM(J$9:$Z$9)=0),0,IF(I$9=0,"¦",HLOOKUP(I$9,Datos!$D$9:$W11,ROW(Datos!$D10)-ROW(Datos!$D$8)+1,FALSE)))</f>
        <v>1</v>
      </c>
      <c r="J11" s="113">
        <f>IF(AND(J$9=0,SUM(K$9:$Z$9)=0),0,IF(J$9=0,"¦",HLOOKUP(J$9,Datos!$D$9:$W11,ROW(Datos!$D10)-ROW(Datos!$D$8)+1,FALSE)))</f>
        <v>0</v>
      </c>
      <c r="K11" s="113" t="str">
        <f>IF(AND(K$9=0,SUM(L$9:$Z$9)=0),0,IF(K$9=0,"¦",HLOOKUP(K$9,Datos!$D$9:$W11,ROW(Datos!$D10)-ROW(Datos!$D$8)+1,FALSE)))</f>
        <v>¦</v>
      </c>
      <c r="L11" s="113">
        <f>IF(AND(L$9=0,SUM(M$9:$Z$9)=0),0,IF(L$9=0,"¦",HLOOKUP(L$9,Datos!$D$9:$W11,ROW(Datos!$D10)-ROW(Datos!$D$8)+1,FALSE)))</f>
        <v>0</v>
      </c>
      <c r="M11" s="113">
        <f>IF(AND(M$9=0,SUM(N$9:$Z$9)=0),0,IF(M$9=0,"¦",HLOOKUP(M$9,Datos!$D$9:$W11,ROW(Datos!$D10)-ROW(Datos!$D$8)+1,FALSE)))</f>
        <v>0</v>
      </c>
      <c r="N11" s="113" t="str">
        <f>IF(AND(N$9=0,SUM(O$9:$Z$9)=0),0,IF(N$9=0,"¦",HLOOKUP(N$9,Datos!$D$9:$W11,ROW(Datos!$D10)-ROW(Datos!$D$8)+1,FALSE)))</f>
        <v>¦</v>
      </c>
      <c r="O11" s="113">
        <f>IF(AND(O$9=0,SUM(P$9:$Z$9)=0),0,IF(O$9=0,"¦",HLOOKUP(O$9,Datos!$D$9:$W11,ROW(Datos!$D10)-ROW(Datos!$D$8)+1,FALSE)))</f>
        <v>0</v>
      </c>
      <c r="P11" s="113">
        <f>IF(AND(P$9=0,SUM(Q$9:$Z$9)=0),0,IF(P$9=0,"¦",HLOOKUP(P$9,Datos!$D$9:$W11,ROW(Datos!$D10)-ROW(Datos!$D$8)+1,FALSE)))</f>
        <v>0</v>
      </c>
      <c r="Q11" s="113">
        <f>IF(AND(Q$9=0,SUM(R$9:$Z$9)=0),0,IF(Q$9=0,"¦",HLOOKUP(Q$9,Datos!$D$9:$W11,ROW(Datos!$D10)-ROW(Datos!$D$8)+1,FALSE)))</f>
        <v>0</v>
      </c>
      <c r="R11" s="113" t="str">
        <f>IF(AND(R$9=0,SUM(S$9:$Z$9)=0),0,IF(R$9=0,"¦",HLOOKUP(R$9,Datos!$D$9:$W11,ROW(Datos!$D10)-ROW(Datos!$D$8)+1,FALSE)))</f>
        <v>¦</v>
      </c>
      <c r="S11" s="113">
        <f>IF(AND(S$9=0,SUM(T$9:$Z$9)=0),0,IF(S$9=0,"¦",HLOOKUP(S$9,Datos!$D$9:$W11,ROW(Datos!$D10)-ROW(Datos!$D$8)+1,FALSE)))</f>
        <v>0</v>
      </c>
      <c r="T11" s="113">
        <f>IF(AND(T$9=0,SUM(U$9:$Z$9)=0),0,IF(T$9=0,"¦",HLOOKUP(T$9,Datos!$D$9:$W11,ROW(Datos!$D10)-ROW(Datos!$D$8)+1,FALSE)))</f>
        <v>0</v>
      </c>
      <c r="U11" s="113">
        <f>IF(AND(U$9=0,SUM(V$9:$Z$9)=0),0,IF(U$9=0,"¦",HLOOKUP(U$9,Datos!$D$9:$W11,ROW(Datos!$D10)-ROW(Datos!$D$8)+1,FALSE)))</f>
        <v>0</v>
      </c>
      <c r="V11" s="113">
        <f>IF(AND(V$9=0,SUM(W$9:$Z$9)=0),0,IF(V$9=0,"¦",HLOOKUP(V$9,Datos!$D$9:$W11,ROW(Datos!$D10)-ROW(Datos!$D$8)+1,FALSE)))</f>
        <v>0</v>
      </c>
      <c r="W11" s="113">
        <f>IF(AND(W$9=0,SUM(X$9:$Z$9)=0),0,IF(W$9=0,"¦",HLOOKUP(W$9,Datos!$D$9:$W11,ROW(Datos!$D10)-ROW(Datos!$D$8)+1,FALSE)))</f>
        <v>0</v>
      </c>
      <c r="X11" s="113">
        <f>IF(AND(X$9=0,SUM(Y$9:$Z$9)=0),0,IF(X$9=0,"¦",HLOOKUP(X$9,Datos!$D$9:$W11,ROW(Datos!$D10)-ROW(Datos!$D$8)+1,FALSE)))</f>
        <v>0</v>
      </c>
      <c r="Y11" s="113">
        <f>IF(AND(Y$9=0,SUM(Z$9:$Z$9)=0),0,IF(Y$9=0,"¦",HLOOKUP(Y$9,Datos!$D$9:$W11,ROW(Datos!$D10)-ROW(Datos!$D$8)+1,FALSE)))</f>
        <v>0</v>
      </c>
      <c r="Z11" s="145">
        <f>IF(AND(Z$9=0,SUM($Z$9:AA$9)=0),0,IF(Z$9=0,"¦",HLOOKUP(Z$9,Datos!$D$9:$W11,ROW(Datos!$D10)-ROW(Datos!$D$8)+1,FALSE)))</f>
        <v>0</v>
      </c>
      <c r="AA11" s="48"/>
      <c r="AB11" s="108" t="str">
        <f>IF(Datos!B11&gt;0,Datos!B11,"")</f>
        <v>Corte en sierra circ.</v>
      </c>
      <c r="AC11" s="142" t="s">
        <v>1</v>
      </c>
      <c r="AD11" s="169">
        <f>IF(AD$32=0,IF(SUM(AF$32:$BY$32)=0,0,"¦"),HLOOKUP(AD$32,$C$9:$Z$29,ROW($C11)-ROW($C$9)+1,FALSE))</f>
        <v>0</v>
      </c>
      <c r="AE11" s="171"/>
      <c r="AF11" s="169">
        <f>IF(AF$32=0,IF(SUM(AH$32:$BY$32)=0,0,"¦"),HLOOKUP(AF$32,$C$9:$Z$29,ROW($C11)-ROW($C$9)+1,FALSE))</f>
        <v>0</v>
      </c>
      <c r="AG11" s="171"/>
      <c r="AH11" s="169">
        <f>IF(AH$32=0,IF(SUM(AJ$32:$BY$32)=0,0,"¦"),HLOOKUP(AH$32,$C$9:$Z$29,ROW($C11)-ROW($C$9)+1,FALSE))</f>
        <v>0</v>
      </c>
      <c r="AI11" s="171"/>
      <c r="AJ11" s="169">
        <f>IF(AJ$32=0,IF(SUM(AL$32:$BY$32)=0,0,"¦"),HLOOKUP(AJ$32,$C$9:$Z$29,ROW($C11)-ROW($C$9)+1,FALSE))</f>
        <v>0</v>
      </c>
      <c r="AK11" s="171"/>
      <c r="AL11" s="169" t="str">
        <f>IF(AL$32=0,IF(SUM(AN$32:$BY$32)=0,0,"¦"),HLOOKUP(AL$32,$C$9:$Z$29,ROW($C11)-ROW($C$9)+1,FALSE))</f>
        <v>¦</v>
      </c>
      <c r="AM11" s="171"/>
      <c r="AN11" s="169">
        <f>IF(AN$32=0,IF(SUM(AP$32:$BY$32)=0,0,"¦"),HLOOKUP(AN$32,$C$9:$Z$29,ROW($C11)-ROW($C$9)+1,FALSE))</f>
        <v>1</v>
      </c>
      <c r="AO11" s="171"/>
      <c r="AP11" s="169">
        <f>IF(AP$32=0,IF(SUM(AR$32:$BY$32)=0,0,"¦"),HLOOKUP(AP$32,$C$9:$Z$29,ROW($C11)-ROW($C$9)+1,FALSE))</f>
        <v>1</v>
      </c>
      <c r="AQ11" s="171"/>
      <c r="AR11" s="169">
        <f>IF(AR$32=0,IF(SUM(AT$32:$BY$32)=0,0,"¦"),HLOOKUP(AR$32,$C$9:$Z$29,ROW($C11)-ROW($C$9)+1,FALSE))</f>
        <v>0</v>
      </c>
      <c r="AS11" s="171"/>
      <c r="AT11" s="169" t="str">
        <f>IF(AT$32=0,IF(SUM(AV$32:$BY$32)=0,0,"¦"),HLOOKUP(AT$32,$C$9:$Z$29,ROW($C11)-ROW($C$9)+1,FALSE))</f>
        <v>¦</v>
      </c>
      <c r="AU11" s="171"/>
      <c r="AV11" s="169">
        <f>IF(AV$32=0,IF(SUM(AX$32:$BY$32)=0,0,"¦"),HLOOKUP(AV$32,$C$9:$Z$29,ROW($C11)-ROW($C$9)+1,FALSE))</f>
        <v>0</v>
      </c>
      <c r="AW11" s="171"/>
      <c r="AX11" s="169">
        <f>IF(AX$32=0,IF(SUM(AZ$32:$BY$32)=0,0,"¦"),HLOOKUP(AX$32,$C$9:$Z$29,ROW($C11)-ROW($C$9)+1,FALSE))</f>
        <v>0</v>
      </c>
      <c r="AY11" s="171"/>
      <c r="AZ11" s="169">
        <f>IF(AZ$32=0,IF(SUM(BB$32:$BY$32)=0,0,"¦"),HLOOKUP(AZ$32,$C$9:$Z$29,ROW($C11)-ROW($C$9)+1,FALSE))</f>
        <v>0</v>
      </c>
      <c r="BA11" s="171"/>
      <c r="BB11" s="169">
        <f>IF(BB$32=0,IF(SUM(BD$32:$BY$32)=0,0,"¦"),HLOOKUP(BB$32,$C$9:$Z$29,ROW($C11)-ROW($C$9)+1,FALSE))</f>
        <v>0</v>
      </c>
      <c r="BC11" s="171"/>
      <c r="BD11" s="169">
        <f>IF(BD$32=0,IF(SUM(BF$32:$BY$32)=0,0,"¦"),HLOOKUP(BD$32,$C$9:$Z$29,ROW($C11)-ROW($C$9)+1,FALSE))</f>
        <v>0</v>
      </c>
      <c r="BE11" s="171"/>
      <c r="BF11" s="169" t="str">
        <f>IF(BF$32=0,IF(SUM(BH$32:$BY$32)=0,0,"¦"),HLOOKUP(BF$32,$C$9:$Z$29,ROW($C11)-ROW($C$9)+1,FALSE))</f>
        <v>¦</v>
      </c>
      <c r="BG11" s="171"/>
      <c r="BH11" s="169">
        <f>IF(BH$32=0,IF(SUM(BJ$32:$BY$32)=0,0,"¦"),HLOOKUP(BH$32,$C$9:$Z$29,ROW($C11)-ROW($C$9)+1,FALSE))</f>
        <v>0</v>
      </c>
      <c r="BI11" s="171"/>
      <c r="BJ11" s="169">
        <f>IF(BJ$32=0,IF(SUM(BL$32:$BY$32)=0,0,"¦"),HLOOKUP(BJ$32,$C$9:$Z$29,ROW($C11)-ROW($C$9)+1,FALSE))</f>
        <v>0</v>
      </c>
      <c r="BK11" s="171"/>
      <c r="BL11" s="169">
        <f>IF(BL$32=0,IF(SUM(BN$32:$BY$32)=0,0,"¦"),HLOOKUP(BL$32,$C$9:$Z$29,ROW($C11)-ROW($C$9)+1,FALSE))</f>
        <v>0</v>
      </c>
      <c r="BM11" s="171"/>
      <c r="BN11" s="169">
        <f>IF(BN$32=0,IF(SUM(BP$32:$BY$32)=0,0,"¦"),HLOOKUP(BN$32,$C$9:$Z$29,ROW($C11)-ROW($C$9)+1,FALSE))</f>
        <v>0</v>
      </c>
      <c r="BO11" s="171"/>
      <c r="BP11" s="169">
        <f>IF(BP$32=0,IF(SUM(BR$32:$BY$32)=0,0,"¦"),HLOOKUP(BP$32,$C$9:$Z$29,ROW($C11)-ROW($C$9)+1,FALSE))</f>
        <v>0</v>
      </c>
      <c r="BQ11" s="171"/>
      <c r="BR11" s="169">
        <f>IF(BR$32=0,IF(SUM(BT$32:$BY$32)=0,0,"¦"),HLOOKUP(BR$32,$C$9:$Z$29,ROW($C11)-ROW($C$9)+1,FALSE))</f>
        <v>0</v>
      </c>
      <c r="BS11" s="171"/>
      <c r="BT11" s="169">
        <f>IF(BT$32=0,IF(SUM(BV$32:$BY$32)=0,0,"¦"),HLOOKUP(BT$32,$C$9:$Z$29,ROW($C11)-ROW($C$9)+1,FALSE))</f>
        <v>0</v>
      </c>
      <c r="BU11" s="171"/>
      <c r="BV11" s="169">
        <f>IF(BV$32=0,IF(SUM(BX$32:$BY$32)=0,0,"¦"),HLOOKUP(BV$32,$C$9:$Z$29,ROW($C11)-ROW($C$9)+1,FALSE))</f>
        <v>0</v>
      </c>
      <c r="BW11" s="171"/>
      <c r="BX11" s="169">
        <f>IF(BX$32=0,IF(SUM($BY$32:BZ$32)=0,0,"¦"),HLOOKUP(BX$32,$C$9:$Z$29,ROW($C11)-ROW($C$9)+1,FALSE))</f>
        <v>0</v>
      </c>
      <c r="BY11" s="170"/>
      <c r="BZ11" s="48"/>
      <c r="CA11" s="48"/>
      <c r="CB11" s="48"/>
    </row>
    <row r="12" spans="1:80" ht="17" thickTop="1" thickBot="1" x14ac:dyDescent="0.25">
      <c r="A12" s="48"/>
      <c r="B12" s="104" t="s">
        <v>2</v>
      </c>
      <c r="C12" s="113">
        <f>IF(AND(C$9=0,SUM(D$9:$Z$9)=0),0,IF(C$9=0,"¦",HLOOKUP(C$9,Datos!$D$9:$W12,ROW(Datos!$D11)-ROW(Datos!$D$8)+1,FALSE)))</f>
        <v>1</v>
      </c>
      <c r="D12" s="113">
        <f>IF(AND(D$9=0,SUM(E$9:$Z$9)=0),0,IF(D$9=0,"¦",HLOOKUP(D$9,Datos!$D$9:$W12,ROW(Datos!$D11)-ROW(Datos!$D$8)+1,FALSE)))</f>
        <v>0</v>
      </c>
      <c r="E12" s="113">
        <f>IF(AND(E$9=0,SUM(F$9:$Z$9)=0),0,IF(E$9=0,"¦",HLOOKUP(E$9,Datos!$D$9:$W12,ROW(Datos!$D11)-ROW(Datos!$D$8)+1,FALSE)))</f>
        <v>0</v>
      </c>
      <c r="F12" s="113">
        <f>IF(AND(F$9=0,SUM(G$9:$Z$9)=0),0,IF(F$9=0,"¦",HLOOKUP(F$9,Datos!$D$9:$W12,ROW(Datos!$D11)-ROW(Datos!$D$8)+1,FALSE)))</f>
        <v>1</v>
      </c>
      <c r="G12" s="113" t="str">
        <f>IF(AND(G$9=0,SUM(H$9:$Z$9)=0),0,IF(G$9=0,"¦",HLOOKUP(G$9,Datos!$D$9:$W12,ROW(Datos!$D11)-ROW(Datos!$D$8)+1,FALSE)))</f>
        <v>¦</v>
      </c>
      <c r="H12" s="113">
        <f>IF(AND(H$9=0,SUM(I$9:$Z$9)=0),0,IF(H$9=0,"¦",HLOOKUP(H$9,Datos!$D$9:$W12,ROW(Datos!$D11)-ROW(Datos!$D$8)+1,FALSE)))</f>
        <v>0</v>
      </c>
      <c r="I12" s="113">
        <f>IF(AND(I$9=0,SUM(J$9:$Z$9)=0),0,IF(I$9=0,"¦",HLOOKUP(I$9,Datos!$D$9:$W12,ROW(Datos!$D11)-ROW(Datos!$D$8)+1,FALSE)))</f>
        <v>0</v>
      </c>
      <c r="J12" s="113">
        <f>IF(AND(J$9=0,SUM(K$9:$Z$9)=0),0,IF(J$9=0,"¦",HLOOKUP(J$9,Datos!$D$9:$W12,ROW(Datos!$D11)-ROW(Datos!$D$8)+1,FALSE)))</f>
        <v>0</v>
      </c>
      <c r="K12" s="113" t="str">
        <f>IF(AND(K$9=0,SUM(L$9:$Z$9)=0),0,IF(K$9=0,"¦",HLOOKUP(K$9,Datos!$D$9:$W12,ROW(Datos!$D11)-ROW(Datos!$D$8)+1,FALSE)))</f>
        <v>¦</v>
      </c>
      <c r="L12" s="113">
        <f>IF(AND(L$9=0,SUM(M$9:$Z$9)=0),0,IF(L$9=0,"¦",HLOOKUP(L$9,Datos!$D$9:$W12,ROW(Datos!$D11)-ROW(Datos!$D$8)+1,FALSE)))</f>
        <v>0</v>
      </c>
      <c r="M12" s="113">
        <f>IF(AND(M$9=0,SUM(N$9:$Z$9)=0),0,IF(M$9=0,"¦",HLOOKUP(M$9,Datos!$D$9:$W12,ROW(Datos!$D11)-ROW(Datos!$D$8)+1,FALSE)))</f>
        <v>0</v>
      </c>
      <c r="N12" s="113" t="str">
        <f>IF(AND(N$9=0,SUM(O$9:$Z$9)=0),0,IF(N$9=0,"¦",HLOOKUP(N$9,Datos!$D$9:$W12,ROW(Datos!$D11)-ROW(Datos!$D$8)+1,FALSE)))</f>
        <v>¦</v>
      </c>
      <c r="O12" s="113">
        <f>IF(AND(O$9=0,SUM(P$9:$Z$9)=0),0,IF(O$9=0,"¦",HLOOKUP(O$9,Datos!$D$9:$W12,ROW(Datos!$D11)-ROW(Datos!$D$8)+1,FALSE)))</f>
        <v>0</v>
      </c>
      <c r="P12" s="113">
        <f>IF(AND(P$9=0,SUM(Q$9:$Z$9)=0),0,IF(P$9=0,"¦",HLOOKUP(P$9,Datos!$D$9:$W12,ROW(Datos!$D11)-ROW(Datos!$D$8)+1,FALSE)))</f>
        <v>0</v>
      </c>
      <c r="Q12" s="113">
        <f>IF(AND(Q$9=0,SUM(R$9:$Z$9)=0),0,IF(Q$9=0,"¦",HLOOKUP(Q$9,Datos!$D$9:$W12,ROW(Datos!$D11)-ROW(Datos!$D$8)+1,FALSE)))</f>
        <v>0</v>
      </c>
      <c r="R12" s="113" t="str">
        <f>IF(AND(R$9=0,SUM(S$9:$Z$9)=0),0,IF(R$9=0,"¦",HLOOKUP(R$9,Datos!$D$9:$W12,ROW(Datos!$D11)-ROW(Datos!$D$8)+1,FALSE)))</f>
        <v>¦</v>
      </c>
      <c r="S12" s="113">
        <f>IF(AND(S$9=0,SUM(T$9:$Z$9)=0),0,IF(S$9=0,"¦",HLOOKUP(S$9,Datos!$D$9:$W12,ROW(Datos!$D11)-ROW(Datos!$D$8)+1,FALSE)))</f>
        <v>0</v>
      </c>
      <c r="T12" s="113">
        <f>IF(AND(T$9=0,SUM(U$9:$Z$9)=0),0,IF(T$9=0,"¦",HLOOKUP(T$9,Datos!$D$9:$W12,ROW(Datos!$D11)-ROW(Datos!$D$8)+1,FALSE)))</f>
        <v>0</v>
      </c>
      <c r="U12" s="113">
        <f>IF(AND(U$9=0,SUM(V$9:$Z$9)=0),0,IF(U$9=0,"¦",HLOOKUP(U$9,Datos!$D$9:$W12,ROW(Datos!$D11)-ROW(Datos!$D$8)+1,FALSE)))</f>
        <v>0</v>
      </c>
      <c r="V12" s="113">
        <f>IF(AND(V$9=0,SUM(W$9:$Z$9)=0),0,IF(V$9=0,"¦",HLOOKUP(V$9,Datos!$D$9:$W12,ROW(Datos!$D11)-ROW(Datos!$D$8)+1,FALSE)))</f>
        <v>0</v>
      </c>
      <c r="W12" s="113">
        <f>IF(AND(W$9=0,SUM(X$9:$Z$9)=0),0,IF(W$9=0,"¦",HLOOKUP(W$9,Datos!$D$9:$W12,ROW(Datos!$D11)-ROW(Datos!$D$8)+1,FALSE)))</f>
        <v>0</v>
      </c>
      <c r="X12" s="113">
        <f>IF(AND(X$9=0,SUM(Y$9:$Z$9)=0),0,IF(X$9=0,"¦",HLOOKUP(X$9,Datos!$D$9:$W12,ROW(Datos!$D11)-ROW(Datos!$D$8)+1,FALSE)))</f>
        <v>0</v>
      </c>
      <c r="Y12" s="113">
        <f>IF(AND(Y$9=0,SUM(Z$9:$Z$9)=0),0,IF(Y$9=0,"¦",HLOOKUP(Y$9,Datos!$D$9:$W12,ROW(Datos!$D11)-ROW(Datos!$D$8)+1,FALSE)))</f>
        <v>0</v>
      </c>
      <c r="Z12" s="145">
        <f>IF(AND(Z$9=0,SUM($Z$9:AA$9)=0),0,IF(Z$9=0,"¦",HLOOKUP(Z$9,Datos!$D$9:$W12,ROW(Datos!$D11)-ROW(Datos!$D$8)+1,FALSE)))</f>
        <v>0</v>
      </c>
      <c r="AA12" s="48"/>
      <c r="AB12" s="108" t="str">
        <f>IF(Datos!B12&gt;0,Datos!B12,"")</f>
        <v>Prensa estampación</v>
      </c>
      <c r="AC12" s="142" t="s">
        <v>2</v>
      </c>
      <c r="AD12" s="169">
        <f>IF(AD$32=0,IF(SUM(AF$32:$BY$32)=0,0,"¦"),HLOOKUP(AD$32,$C$9:$Z$29,ROW($C12)-ROW($C$9)+1,FALSE))</f>
        <v>1</v>
      </c>
      <c r="AE12" s="171"/>
      <c r="AF12" s="169">
        <f>IF(AF$32=0,IF(SUM(AH$32:$BY$32)=0,0,"¦"),HLOOKUP(AF$32,$C$9:$Z$29,ROW($C12)-ROW($C$9)+1,FALSE))</f>
        <v>0</v>
      </c>
      <c r="AG12" s="171"/>
      <c r="AH12" s="169">
        <f>IF(AH$32=0,IF(SUM(AJ$32:$BY$32)=0,0,"¦"),HLOOKUP(AH$32,$C$9:$Z$29,ROW($C12)-ROW($C$9)+1,FALSE))</f>
        <v>0</v>
      </c>
      <c r="AI12" s="171"/>
      <c r="AJ12" s="169">
        <f>IF(AJ$32=0,IF(SUM(AL$32:$BY$32)=0,0,"¦"),HLOOKUP(AJ$32,$C$9:$Z$29,ROW($C12)-ROW($C$9)+1,FALSE))</f>
        <v>1</v>
      </c>
      <c r="AK12" s="171"/>
      <c r="AL12" s="169" t="str">
        <f>IF(AL$32=0,IF(SUM(AN$32:$BY$32)=0,0,"¦"),HLOOKUP(AL$32,$C$9:$Z$29,ROW($C12)-ROW($C$9)+1,FALSE))</f>
        <v>¦</v>
      </c>
      <c r="AM12" s="171"/>
      <c r="AN12" s="169">
        <f>IF(AN$32=0,IF(SUM(AP$32:$BY$32)=0,0,"¦"),HLOOKUP(AN$32,$C$9:$Z$29,ROW($C12)-ROW($C$9)+1,FALSE))</f>
        <v>0</v>
      </c>
      <c r="AO12" s="171"/>
      <c r="AP12" s="169">
        <f>IF(AP$32=0,IF(SUM(AR$32:$BY$32)=0,0,"¦"),HLOOKUP(AP$32,$C$9:$Z$29,ROW($C12)-ROW($C$9)+1,FALSE))</f>
        <v>0</v>
      </c>
      <c r="AQ12" s="171"/>
      <c r="AR12" s="169">
        <f>IF(AR$32=0,IF(SUM(AT$32:$BY$32)=0,0,"¦"),HLOOKUP(AR$32,$C$9:$Z$29,ROW($C12)-ROW($C$9)+1,FALSE))</f>
        <v>0</v>
      </c>
      <c r="AS12" s="171"/>
      <c r="AT12" s="169" t="str">
        <f>IF(AT$32=0,IF(SUM(AV$32:$BY$32)=0,0,"¦"),HLOOKUP(AT$32,$C$9:$Z$29,ROW($C12)-ROW($C$9)+1,FALSE))</f>
        <v>¦</v>
      </c>
      <c r="AU12" s="171"/>
      <c r="AV12" s="169">
        <f>IF(AV$32=0,IF(SUM(AX$32:$BY$32)=0,0,"¦"),HLOOKUP(AV$32,$C$9:$Z$29,ROW($C12)-ROW($C$9)+1,FALSE))</f>
        <v>0</v>
      </c>
      <c r="AW12" s="171"/>
      <c r="AX12" s="169">
        <f>IF(AX$32=0,IF(SUM(AZ$32:$BY$32)=0,0,"¦"),HLOOKUP(AX$32,$C$9:$Z$29,ROW($C12)-ROW($C$9)+1,FALSE))</f>
        <v>0</v>
      </c>
      <c r="AY12" s="171"/>
      <c r="AZ12" s="169">
        <f>IF(AZ$32=0,IF(SUM(BB$32:$BY$32)=0,0,"¦"),HLOOKUP(AZ$32,$C$9:$Z$29,ROW($C12)-ROW($C$9)+1,FALSE))</f>
        <v>0</v>
      </c>
      <c r="BA12" s="171"/>
      <c r="BB12" s="169">
        <f>IF(BB$32=0,IF(SUM(BD$32:$BY$32)=0,0,"¦"),HLOOKUP(BB$32,$C$9:$Z$29,ROW($C12)-ROW($C$9)+1,FALSE))</f>
        <v>0</v>
      </c>
      <c r="BC12" s="171"/>
      <c r="BD12" s="169">
        <f>IF(BD$32=0,IF(SUM(BF$32:$BY$32)=0,0,"¦"),HLOOKUP(BD$32,$C$9:$Z$29,ROW($C12)-ROW($C$9)+1,FALSE))</f>
        <v>0</v>
      </c>
      <c r="BE12" s="171"/>
      <c r="BF12" s="169" t="str">
        <f>IF(BF$32=0,IF(SUM(BH$32:$BY$32)=0,0,"¦"),HLOOKUP(BF$32,$C$9:$Z$29,ROW($C12)-ROW($C$9)+1,FALSE))</f>
        <v>¦</v>
      </c>
      <c r="BG12" s="171"/>
      <c r="BH12" s="169">
        <f>IF(BH$32=0,IF(SUM(BJ$32:$BY$32)=0,0,"¦"),HLOOKUP(BH$32,$C$9:$Z$29,ROW($C12)-ROW($C$9)+1,FALSE))</f>
        <v>0</v>
      </c>
      <c r="BI12" s="171"/>
      <c r="BJ12" s="169">
        <f>IF(BJ$32=0,IF(SUM(BL$32:$BY$32)=0,0,"¦"),HLOOKUP(BJ$32,$C$9:$Z$29,ROW($C12)-ROW($C$9)+1,FALSE))</f>
        <v>0</v>
      </c>
      <c r="BK12" s="171"/>
      <c r="BL12" s="169">
        <f>IF(BL$32=0,IF(SUM(BN$32:$BY$32)=0,0,"¦"),HLOOKUP(BL$32,$C$9:$Z$29,ROW($C12)-ROW($C$9)+1,FALSE))</f>
        <v>0</v>
      </c>
      <c r="BM12" s="171"/>
      <c r="BN12" s="169">
        <f>IF(BN$32=0,IF(SUM(BP$32:$BY$32)=0,0,"¦"),HLOOKUP(BN$32,$C$9:$Z$29,ROW($C12)-ROW($C$9)+1,FALSE))</f>
        <v>0</v>
      </c>
      <c r="BO12" s="171"/>
      <c r="BP12" s="169">
        <f>IF(BP$32=0,IF(SUM(BR$32:$BY$32)=0,0,"¦"),HLOOKUP(BP$32,$C$9:$Z$29,ROW($C12)-ROW($C$9)+1,FALSE))</f>
        <v>0</v>
      </c>
      <c r="BQ12" s="171"/>
      <c r="BR12" s="169">
        <f>IF(BR$32=0,IF(SUM(BT$32:$BY$32)=0,0,"¦"),HLOOKUP(BR$32,$C$9:$Z$29,ROW($C12)-ROW($C$9)+1,FALSE))</f>
        <v>0</v>
      </c>
      <c r="BS12" s="171"/>
      <c r="BT12" s="169">
        <f>IF(BT$32=0,IF(SUM(BV$32:$BY$32)=0,0,"¦"),HLOOKUP(BT$32,$C$9:$Z$29,ROW($C12)-ROW($C$9)+1,FALSE))</f>
        <v>0</v>
      </c>
      <c r="BU12" s="171"/>
      <c r="BV12" s="169">
        <f>IF(BV$32=0,IF(SUM(BX$32:$BY$32)=0,0,"¦"),HLOOKUP(BV$32,$C$9:$Z$29,ROW($C12)-ROW($C$9)+1,FALSE))</f>
        <v>0</v>
      </c>
      <c r="BW12" s="171"/>
      <c r="BX12" s="169">
        <f>IF(BX$32=0,IF(SUM($BY$32:BZ$32)=0,0,"¦"),HLOOKUP(BX$32,$C$9:$Z$29,ROW($C12)-ROW($C$9)+1,FALSE))</f>
        <v>0</v>
      </c>
      <c r="BY12" s="170"/>
      <c r="BZ12" s="48"/>
      <c r="CA12" s="48"/>
      <c r="CB12" s="48"/>
    </row>
    <row r="13" spans="1:80" ht="17" thickTop="1" thickBot="1" x14ac:dyDescent="0.25">
      <c r="A13" s="48"/>
      <c r="B13" s="104" t="s">
        <v>3</v>
      </c>
      <c r="C13" s="113">
        <f>IF(AND(C$9=0,SUM(D$9:$Z$9)=0),0,IF(C$9=0,"¦",HLOOKUP(C$9,Datos!$D$9:$W13,ROW(Datos!$D12)-ROW(Datos!$D$8)+1,FALSE)))</f>
        <v>0</v>
      </c>
      <c r="D13" s="113">
        <f>IF(AND(D$9=0,SUM(E$9:$Z$9)=0),0,IF(D$9=0,"¦",HLOOKUP(D$9,Datos!$D$9:$W13,ROW(Datos!$D12)-ROW(Datos!$D$8)+1,FALSE)))</f>
        <v>0</v>
      </c>
      <c r="E13" s="113">
        <f>IF(AND(E$9=0,SUM(F$9:$Z$9)=0),0,IF(E$9=0,"¦",HLOOKUP(E$9,Datos!$D$9:$W13,ROW(Datos!$D12)-ROW(Datos!$D$8)+1,FALSE)))</f>
        <v>0</v>
      </c>
      <c r="F13" s="113">
        <f>IF(AND(F$9=0,SUM(G$9:$Z$9)=0),0,IF(F$9=0,"¦",HLOOKUP(F$9,Datos!$D$9:$W13,ROW(Datos!$D12)-ROW(Datos!$D$8)+1,FALSE)))</f>
        <v>0</v>
      </c>
      <c r="G13" s="113" t="str">
        <f>IF(AND(G$9=0,SUM(H$9:$Z$9)=0),0,IF(G$9=0,"¦",HLOOKUP(G$9,Datos!$D$9:$W13,ROW(Datos!$D12)-ROW(Datos!$D$8)+1,FALSE)))</f>
        <v>¦</v>
      </c>
      <c r="H13" s="113">
        <f>IF(AND(H$9=0,SUM(I$9:$Z$9)=0),0,IF(H$9=0,"¦",HLOOKUP(H$9,Datos!$D$9:$W13,ROW(Datos!$D12)-ROW(Datos!$D$8)+1,FALSE)))</f>
        <v>0</v>
      </c>
      <c r="I13" s="113">
        <f>IF(AND(I$9=0,SUM(J$9:$Z$9)=0),0,IF(I$9=0,"¦",HLOOKUP(I$9,Datos!$D$9:$W13,ROW(Datos!$D12)-ROW(Datos!$D$8)+1,FALSE)))</f>
        <v>0</v>
      </c>
      <c r="J13" s="113">
        <f>IF(AND(J$9=0,SUM(K$9:$Z$9)=0),0,IF(J$9=0,"¦",HLOOKUP(J$9,Datos!$D$9:$W13,ROW(Datos!$D12)-ROW(Datos!$D$8)+1,FALSE)))</f>
        <v>0</v>
      </c>
      <c r="K13" s="113" t="str">
        <f>IF(AND(K$9=0,SUM(L$9:$Z$9)=0),0,IF(K$9=0,"¦",HLOOKUP(K$9,Datos!$D$9:$W13,ROW(Datos!$D12)-ROW(Datos!$D$8)+1,FALSE)))</f>
        <v>¦</v>
      </c>
      <c r="L13" s="113">
        <f>IF(AND(L$9=0,SUM(M$9:$Z$9)=0),0,IF(L$9=0,"¦",HLOOKUP(L$9,Datos!$D$9:$W13,ROW(Datos!$D12)-ROW(Datos!$D$8)+1,FALSE)))</f>
        <v>1</v>
      </c>
      <c r="M13" s="113">
        <f>IF(AND(M$9=0,SUM(N$9:$Z$9)=0),0,IF(M$9=0,"¦",HLOOKUP(M$9,Datos!$D$9:$W13,ROW(Datos!$D12)-ROW(Datos!$D$8)+1,FALSE)))</f>
        <v>1</v>
      </c>
      <c r="N13" s="113" t="str">
        <f>IF(AND(N$9=0,SUM(O$9:$Z$9)=0),0,IF(N$9=0,"¦",HLOOKUP(N$9,Datos!$D$9:$W13,ROW(Datos!$D12)-ROW(Datos!$D$8)+1,FALSE)))</f>
        <v>¦</v>
      </c>
      <c r="O13" s="113">
        <f>IF(AND(O$9=0,SUM(P$9:$Z$9)=0),0,IF(O$9=0,"¦",HLOOKUP(O$9,Datos!$D$9:$W13,ROW(Datos!$D12)-ROW(Datos!$D$8)+1,FALSE)))</f>
        <v>0</v>
      </c>
      <c r="P13" s="113">
        <f>IF(AND(P$9=0,SUM(Q$9:$Z$9)=0),0,IF(P$9=0,"¦",HLOOKUP(P$9,Datos!$D$9:$W13,ROW(Datos!$D12)-ROW(Datos!$D$8)+1,FALSE)))</f>
        <v>1</v>
      </c>
      <c r="Q13" s="113">
        <f>IF(AND(Q$9=0,SUM(R$9:$Z$9)=0),0,IF(Q$9=0,"¦",HLOOKUP(Q$9,Datos!$D$9:$W13,ROW(Datos!$D12)-ROW(Datos!$D$8)+1,FALSE)))</f>
        <v>0</v>
      </c>
      <c r="R13" s="113" t="str">
        <f>IF(AND(R$9=0,SUM(S$9:$Z$9)=0),0,IF(R$9=0,"¦",HLOOKUP(R$9,Datos!$D$9:$W13,ROW(Datos!$D12)-ROW(Datos!$D$8)+1,FALSE)))</f>
        <v>¦</v>
      </c>
      <c r="S13" s="113">
        <f>IF(AND(S$9=0,SUM(T$9:$Z$9)=0),0,IF(S$9=0,"¦",HLOOKUP(S$9,Datos!$D$9:$W13,ROW(Datos!$D12)-ROW(Datos!$D$8)+1,FALSE)))</f>
        <v>1</v>
      </c>
      <c r="T13" s="113">
        <f>IF(AND(T$9=0,SUM(U$9:$Z$9)=0),0,IF(T$9=0,"¦",HLOOKUP(T$9,Datos!$D$9:$W13,ROW(Datos!$D12)-ROW(Datos!$D$8)+1,FALSE)))</f>
        <v>1</v>
      </c>
      <c r="U13" s="113">
        <f>IF(AND(U$9=0,SUM(V$9:$Z$9)=0),0,IF(U$9=0,"¦",HLOOKUP(U$9,Datos!$D$9:$W13,ROW(Datos!$D12)-ROW(Datos!$D$8)+1,FALSE)))</f>
        <v>1</v>
      </c>
      <c r="V13" s="113">
        <f>IF(AND(V$9=0,SUM(W$9:$Z$9)=0),0,IF(V$9=0,"¦",HLOOKUP(V$9,Datos!$D$9:$W13,ROW(Datos!$D12)-ROW(Datos!$D$8)+1,FALSE)))</f>
        <v>0</v>
      </c>
      <c r="W13" s="113">
        <f>IF(AND(W$9=0,SUM(X$9:$Z$9)=0),0,IF(W$9=0,"¦",HLOOKUP(W$9,Datos!$D$9:$W13,ROW(Datos!$D12)-ROW(Datos!$D$8)+1,FALSE)))</f>
        <v>0</v>
      </c>
      <c r="X13" s="113">
        <f>IF(AND(X$9=0,SUM(Y$9:$Z$9)=0),0,IF(X$9=0,"¦",HLOOKUP(X$9,Datos!$D$9:$W13,ROW(Datos!$D12)-ROW(Datos!$D$8)+1,FALSE)))</f>
        <v>0</v>
      </c>
      <c r="Y13" s="113">
        <f>IF(AND(Y$9=0,SUM(Z$9:$Z$9)=0),0,IF(Y$9=0,"¦",HLOOKUP(Y$9,Datos!$D$9:$W13,ROW(Datos!$D12)-ROW(Datos!$D$8)+1,FALSE)))</f>
        <v>0</v>
      </c>
      <c r="Z13" s="145">
        <f>IF(AND(Z$9=0,SUM($Z$9:AA$9)=0),0,IF(Z$9=0,"¦",HLOOKUP(Z$9,Datos!$D$9:$W13,ROW(Datos!$D12)-ROW(Datos!$D$8)+1,FALSE)))</f>
        <v>0</v>
      </c>
      <c r="AA13" s="48"/>
      <c r="AB13" s="108" t="str">
        <f>IF(Datos!B13&gt;0,Datos!B13,"")</f>
        <v>Torneado</v>
      </c>
      <c r="AC13" s="142" t="s">
        <v>3</v>
      </c>
      <c r="AD13" s="169">
        <f>IF(AD$32=0,IF(SUM(AF$32:$BY$32)=0,0,"¦"),HLOOKUP(AD$32,$C$9:$Z$29,ROW($C13)-ROW($C$9)+1,FALSE))</f>
        <v>0</v>
      </c>
      <c r="AE13" s="171"/>
      <c r="AF13" s="169">
        <f>IF(AF$32=0,IF(SUM(AH$32:$BY$32)=0,0,"¦"),HLOOKUP(AF$32,$C$9:$Z$29,ROW($C13)-ROW($C$9)+1,FALSE))</f>
        <v>0</v>
      </c>
      <c r="AG13" s="171"/>
      <c r="AH13" s="169">
        <f>IF(AH$32=0,IF(SUM(AJ$32:$BY$32)=0,0,"¦"),HLOOKUP(AH$32,$C$9:$Z$29,ROW($C13)-ROW($C$9)+1,FALSE))</f>
        <v>0</v>
      </c>
      <c r="AI13" s="171"/>
      <c r="AJ13" s="169">
        <f>IF(AJ$32=0,IF(SUM(AL$32:$BY$32)=0,0,"¦"),HLOOKUP(AJ$32,$C$9:$Z$29,ROW($C13)-ROW($C$9)+1,FALSE))</f>
        <v>0</v>
      </c>
      <c r="AK13" s="171"/>
      <c r="AL13" s="169" t="str">
        <f>IF(AL$32=0,IF(SUM(AN$32:$BY$32)=0,0,"¦"),HLOOKUP(AL$32,$C$9:$Z$29,ROW($C13)-ROW($C$9)+1,FALSE))</f>
        <v>¦</v>
      </c>
      <c r="AM13" s="171"/>
      <c r="AN13" s="169">
        <f>IF(AN$32=0,IF(SUM(AP$32:$BY$32)=0,0,"¦"),HLOOKUP(AN$32,$C$9:$Z$29,ROW($C13)-ROW($C$9)+1,FALSE))</f>
        <v>0</v>
      </c>
      <c r="AO13" s="171"/>
      <c r="AP13" s="169">
        <f>IF(AP$32=0,IF(SUM(AR$32:$BY$32)=0,0,"¦"),HLOOKUP(AP$32,$C$9:$Z$29,ROW($C13)-ROW($C$9)+1,FALSE))</f>
        <v>0</v>
      </c>
      <c r="AQ13" s="171"/>
      <c r="AR13" s="169">
        <f>IF(AR$32=0,IF(SUM(AT$32:$BY$32)=0,0,"¦"),HLOOKUP(AR$32,$C$9:$Z$29,ROW($C13)-ROW($C$9)+1,FALSE))</f>
        <v>0</v>
      </c>
      <c r="AS13" s="171"/>
      <c r="AT13" s="169" t="str">
        <f>IF(AT$32=0,IF(SUM(AV$32:$BY$32)=0,0,"¦"),HLOOKUP(AT$32,$C$9:$Z$29,ROW($C13)-ROW($C$9)+1,FALSE))</f>
        <v>¦</v>
      </c>
      <c r="AU13" s="171"/>
      <c r="AV13" s="169">
        <f>IF(AV$32=0,IF(SUM(AX$32:$BY$32)=0,0,"¦"),HLOOKUP(AV$32,$C$9:$Z$29,ROW($C13)-ROW($C$9)+1,FALSE))</f>
        <v>1</v>
      </c>
      <c r="AW13" s="171"/>
      <c r="AX13" s="169">
        <f>IF(AX$32=0,IF(SUM(AZ$32:$BY$32)=0,0,"¦"),HLOOKUP(AX$32,$C$9:$Z$29,ROW($C13)-ROW($C$9)+1,FALSE))</f>
        <v>1</v>
      </c>
      <c r="AY13" s="171"/>
      <c r="AZ13" s="169">
        <f>IF(AZ$32=0,IF(SUM(BB$32:$BY$32)=0,0,"¦"),HLOOKUP(AZ$32,$C$9:$Z$29,ROW($C13)-ROW($C$9)+1,FALSE))</f>
        <v>0</v>
      </c>
      <c r="BA13" s="171"/>
      <c r="BB13" s="169">
        <f>IF(BB$32=0,IF(SUM(BD$32:$BY$32)=0,0,"¦"),HLOOKUP(BB$32,$C$9:$Z$29,ROW($C13)-ROW($C$9)+1,FALSE))</f>
        <v>1</v>
      </c>
      <c r="BC13" s="171"/>
      <c r="BD13" s="169">
        <f>IF(BD$32=0,IF(SUM(BF$32:$BY$32)=0,0,"¦"),HLOOKUP(BD$32,$C$9:$Z$29,ROW($C13)-ROW($C$9)+1,FALSE))</f>
        <v>0</v>
      </c>
      <c r="BE13" s="171"/>
      <c r="BF13" s="169" t="str">
        <f>IF(BF$32=0,IF(SUM(BH$32:$BY$32)=0,0,"¦"),HLOOKUP(BF$32,$C$9:$Z$29,ROW($C13)-ROW($C$9)+1,FALSE))</f>
        <v>¦</v>
      </c>
      <c r="BG13" s="171"/>
      <c r="BH13" s="169">
        <f>IF(BH$32=0,IF(SUM(BJ$32:$BY$32)=0,0,"¦"),HLOOKUP(BH$32,$C$9:$Z$29,ROW($C13)-ROW($C$9)+1,FALSE))</f>
        <v>1</v>
      </c>
      <c r="BI13" s="171"/>
      <c r="BJ13" s="169">
        <f>IF(BJ$32=0,IF(SUM(BL$32:$BY$32)=0,0,"¦"),HLOOKUP(BJ$32,$C$9:$Z$29,ROW($C13)-ROW($C$9)+1,FALSE))</f>
        <v>1</v>
      </c>
      <c r="BK13" s="171"/>
      <c r="BL13" s="169">
        <f>IF(BL$32=0,IF(SUM(BN$32:$BY$32)=0,0,"¦"),HLOOKUP(BL$32,$C$9:$Z$29,ROW($C13)-ROW($C$9)+1,FALSE))</f>
        <v>1</v>
      </c>
      <c r="BM13" s="171"/>
      <c r="BN13" s="169">
        <f>IF(BN$32=0,IF(SUM(BP$32:$BY$32)=0,0,"¦"),HLOOKUP(BN$32,$C$9:$Z$29,ROW($C13)-ROW($C$9)+1,FALSE))</f>
        <v>0</v>
      </c>
      <c r="BO13" s="171"/>
      <c r="BP13" s="169">
        <f>IF(BP$32=0,IF(SUM(BR$32:$BY$32)=0,0,"¦"),HLOOKUP(BP$32,$C$9:$Z$29,ROW($C13)-ROW($C$9)+1,FALSE))</f>
        <v>0</v>
      </c>
      <c r="BQ13" s="171"/>
      <c r="BR13" s="169">
        <f>IF(BR$32=0,IF(SUM(BT$32:$BY$32)=0,0,"¦"),HLOOKUP(BR$32,$C$9:$Z$29,ROW($C13)-ROW($C$9)+1,FALSE))</f>
        <v>0</v>
      </c>
      <c r="BS13" s="171"/>
      <c r="BT13" s="169">
        <f>IF(BT$32=0,IF(SUM(BV$32:$BY$32)=0,0,"¦"),HLOOKUP(BT$32,$C$9:$Z$29,ROW($C13)-ROW($C$9)+1,FALSE))</f>
        <v>0</v>
      </c>
      <c r="BU13" s="171"/>
      <c r="BV13" s="169">
        <f>IF(BV$32=0,IF(SUM(BX$32:$BY$32)=0,0,"¦"),HLOOKUP(BV$32,$C$9:$Z$29,ROW($C13)-ROW($C$9)+1,FALSE))</f>
        <v>0</v>
      </c>
      <c r="BW13" s="171"/>
      <c r="BX13" s="169">
        <f>IF(BX$32=0,IF(SUM($BY$32:BZ$32)=0,0,"¦"),HLOOKUP(BX$32,$C$9:$Z$29,ROW($C13)-ROW($C$9)+1,FALSE))</f>
        <v>0</v>
      </c>
      <c r="BY13" s="170"/>
      <c r="BZ13" s="48"/>
      <c r="CA13" s="48"/>
      <c r="CB13" s="48"/>
    </row>
    <row r="14" spans="1:80" ht="17" thickTop="1" thickBot="1" x14ac:dyDescent="0.25">
      <c r="A14" s="48"/>
      <c r="B14" s="104" t="s">
        <v>4</v>
      </c>
      <c r="C14" s="113">
        <f>IF(AND(C$9=0,SUM(D$9:$Z$9)=0),0,IF(C$9=0,"¦",HLOOKUP(C$9,Datos!$D$9:$W14,ROW(Datos!$D13)-ROW(Datos!$D$8)+1,FALSE)))</f>
        <v>1</v>
      </c>
      <c r="D14" s="113">
        <f>IF(AND(D$9=0,SUM(E$9:$Z$9)=0),0,IF(D$9=0,"¦",HLOOKUP(D$9,Datos!$D$9:$W14,ROW(Datos!$D13)-ROW(Datos!$D$8)+1,FALSE)))</f>
        <v>1</v>
      </c>
      <c r="E14" s="113">
        <f>IF(AND(E$9=0,SUM(F$9:$Z$9)=0),0,IF(E$9=0,"¦",HLOOKUP(E$9,Datos!$D$9:$W14,ROW(Datos!$D13)-ROW(Datos!$D$8)+1,FALSE)))</f>
        <v>1</v>
      </c>
      <c r="F14" s="113">
        <f>IF(AND(F$9=0,SUM(G$9:$Z$9)=0),0,IF(F$9=0,"¦",HLOOKUP(F$9,Datos!$D$9:$W14,ROW(Datos!$D13)-ROW(Datos!$D$8)+1,FALSE)))</f>
        <v>1</v>
      </c>
      <c r="G14" s="113" t="str">
        <f>IF(AND(G$9=0,SUM(H$9:$Z$9)=0),0,IF(G$9=0,"¦",HLOOKUP(G$9,Datos!$D$9:$W14,ROW(Datos!$D13)-ROW(Datos!$D$8)+1,FALSE)))</f>
        <v>¦</v>
      </c>
      <c r="H14" s="113">
        <f>IF(AND(H$9=0,SUM(I$9:$Z$9)=0),0,IF(H$9=0,"¦",HLOOKUP(H$9,Datos!$D$9:$W14,ROW(Datos!$D13)-ROW(Datos!$D$8)+1,FALSE)))</f>
        <v>0</v>
      </c>
      <c r="I14" s="113">
        <f>IF(AND(I$9=0,SUM(J$9:$Z$9)=0),0,IF(I$9=0,"¦",HLOOKUP(I$9,Datos!$D$9:$W14,ROW(Datos!$D13)-ROW(Datos!$D$8)+1,FALSE)))</f>
        <v>0</v>
      </c>
      <c r="J14" s="113">
        <f>IF(AND(J$9=0,SUM(K$9:$Z$9)=0),0,IF(J$9=0,"¦",HLOOKUP(J$9,Datos!$D$9:$W14,ROW(Datos!$D13)-ROW(Datos!$D$8)+1,FALSE)))</f>
        <v>0</v>
      </c>
      <c r="K14" s="113" t="str">
        <f>IF(AND(K$9=0,SUM(L$9:$Z$9)=0),0,IF(K$9=0,"¦",HLOOKUP(K$9,Datos!$D$9:$W14,ROW(Datos!$D13)-ROW(Datos!$D$8)+1,FALSE)))</f>
        <v>¦</v>
      </c>
      <c r="L14" s="113">
        <f>IF(AND(L$9=0,SUM(M$9:$Z$9)=0),0,IF(L$9=0,"¦",HLOOKUP(L$9,Datos!$D$9:$W14,ROW(Datos!$D13)-ROW(Datos!$D$8)+1,FALSE)))</f>
        <v>0</v>
      </c>
      <c r="M14" s="113">
        <f>IF(AND(M$9=0,SUM(N$9:$Z$9)=0),0,IF(M$9=0,"¦",HLOOKUP(M$9,Datos!$D$9:$W14,ROW(Datos!$D13)-ROW(Datos!$D$8)+1,FALSE)))</f>
        <v>0</v>
      </c>
      <c r="N14" s="113" t="str">
        <f>IF(AND(N$9=0,SUM(O$9:$Z$9)=0),0,IF(N$9=0,"¦",HLOOKUP(N$9,Datos!$D$9:$W14,ROW(Datos!$D13)-ROW(Datos!$D$8)+1,FALSE)))</f>
        <v>¦</v>
      </c>
      <c r="O14" s="113">
        <f>IF(AND(O$9=0,SUM(P$9:$Z$9)=0),0,IF(O$9=0,"¦",HLOOKUP(O$9,Datos!$D$9:$W14,ROW(Datos!$D13)-ROW(Datos!$D$8)+1,FALSE)))</f>
        <v>0</v>
      </c>
      <c r="P14" s="113">
        <f>IF(AND(P$9=0,SUM(Q$9:$Z$9)=0),0,IF(P$9=0,"¦",HLOOKUP(P$9,Datos!$D$9:$W14,ROW(Datos!$D13)-ROW(Datos!$D$8)+1,FALSE)))</f>
        <v>0</v>
      </c>
      <c r="Q14" s="113">
        <f>IF(AND(Q$9=0,SUM(R$9:$Z$9)=0),0,IF(Q$9=0,"¦",HLOOKUP(Q$9,Datos!$D$9:$W14,ROW(Datos!$D13)-ROW(Datos!$D$8)+1,FALSE)))</f>
        <v>0</v>
      </c>
      <c r="R14" s="113" t="str">
        <f>IF(AND(R$9=0,SUM(S$9:$Z$9)=0),0,IF(R$9=0,"¦",HLOOKUP(R$9,Datos!$D$9:$W14,ROW(Datos!$D13)-ROW(Datos!$D$8)+1,FALSE)))</f>
        <v>¦</v>
      </c>
      <c r="S14" s="113">
        <f>IF(AND(S$9=0,SUM(T$9:$Z$9)=0),0,IF(S$9=0,"¦",HLOOKUP(S$9,Datos!$D$9:$W14,ROW(Datos!$D13)-ROW(Datos!$D$8)+1,FALSE)))</f>
        <v>0</v>
      </c>
      <c r="T14" s="113">
        <f>IF(AND(T$9=0,SUM(U$9:$Z$9)=0),0,IF(T$9=0,"¦",HLOOKUP(T$9,Datos!$D$9:$W14,ROW(Datos!$D13)-ROW(Datos!$D$8)+1,FALSE)))</f>
        <v>0</v>
      </c>
      <c r="U14" s="113">
        <f>IF(AND(U$9=0,SUM(V$9:$Z$9)=0),0,IF(U$9=0,"¦",HLOOKUP(U$9,Datos!$D$9:$W14,ROW(Datos!$D13)-ROW(Datos!$D$8)+1,FALSE)))</f>
        <v>0</v>
      </c>
      <c r="V14" s="113">
        <f>IF(AND(V$9=0,SUM(W$9:$Z$9)=0),0,IF(V$9=0,"¦",HLOOKUP(V$9,Datos!$D$9:$W14,ROW(Datos!$D13)-ROW(Datos!$D$8)+1,FALSE)))</f>
        <v>0</v>
      </c>
      <c r="W14" s="113">
        <f>IF(AND(W$9=0,SUM(X$9:$Z$9)=0),0,IF(W$9=0,"¦",HLOOKUP(W$9,Datos!$D$9:$W14,ROW(Datos!$D13)-ROW(Datos!$D$8)+1,FALSE)))</f>
        <v>0</v>
      </c>
      <c r="X14" s="113">
        <f>IF(AND(X$9=0,SUM(Y$9:$Z$9)=0),0,IF(X$9=0,"¦",HLOOKUP(X$9,Datos!$D$9:$W14,ROW(Datos!$D13)-ROW(Datos!$D$8)+1,FALSE)))</f>
        <v>0</v>
      </c>
      <c r="Y14" s="113">
        <f>IF(AND(Y$9=0,SUM(Z$9:$Z$9)=0),0,IF(Y$9=0,"¦",HLOOKUP(Y$9,Datos!$D$9:$W14,ROW(Datos!$D13)-ROW(Datos!$D$8)+1,FALSE)))</f>
        <v>0</v>
      </c>
      <c r="Z14" s="145">
        <f>IF(AND(Z$9=0,SUM($Z$9:AA$9)=0),0,IF(Z$9=0,"¦",HLOOKUP(Z$9,Datos!$D$9:$W14,ROW(Datos!$D13)-ROW(Datos!$D$8)+1,FALSE)))</f>
        <v>0</v>
      </c>
      <c r="AA14" s="48"/>
      <c r="AB14" s="108" t="str">
        <f>IF(Datos!B14&gt;0,Datos!B14,"")</f>
        <v>Prensa embutición</v>
      </c>
      <c r="AC14" s="142" t="s">
        <v>4</v>
      </c>
      <c r="AD14" s="169">
        <f>IF(AD$32=0,IF(SUM(AF$32:$BY$32)=0,0,"¦"),HLOOKUP(AD$32,$C$9:$Z$29,ROW($C14)-ROW($C$9)+1,FALSE))</f>
        <v>1</v>
      </c>
      <c r="AE14" s="171"/>
      <c r="AF14" s="169">
        <f>IF(AF$32=0,IF(SUM(AH$32:$BY$32)=0,0,"¦"),HLOOKUP(AF$32,$C$9:$Z$29,ROW($C14)-ROW($C$9)+1,FALSE))</f>
        <v>1</v>
      </c>
      <c r="AG14" s="171"/>
      <c r="AH14" s="169">
        <f>IF(AH$32=0,IF(SUM(AJ$32:$BY$32)=0,0,"¦"),HLOOKUP(AH$32,$C$9:$Z$29,ROW($C14)-ROW($C$9)+1,FALSE))</f>
        <v>1</v>
      </c>
      <c r="AI14" s="171"/>
      <c r="AJ14" s="169">
        <f>IF(AJ$32=0,IF(SUM(AL$32:$BY$32)=0,0,"¦"),HLOOKUP(AJ$32,$C$9:$Z$29,ROW($C14)-ROW($C$9)+1,FALSE))</f>
        <v>1</v>
      </c>
      <c r="AK14" s="171"/>
      <c r="AL14" s="169" t="str">
        <f>IF(AL$32=0,IF(SUM(AN$32:$BY$32)=0,0,"¦"),HLOOKUP(AL$32,$C$9:$Z$29,ROW($C14)-ROW($C$9)+1,FALSE))</f>
        <v>¦</v>
      </c>
      <c r="AM14" s="171"/>
      <c r="AN14" s="169">
        <f>IF(AN$32=0,IF(SUM(AP$32:$BY$32)=0,0,"¦"),HLOOKUP(AN$32,$C$9:$Z$29,ROW($C14)-ROW($C$9)+1,FALSE))</f>
        <v>0</v>
      </c>
      <c r="AO14" s="171"/>
      <c r="AP14" s="169">
        <f>IF(AP$32=0,IF(SUM(AR$32:$BY$32)=0,0,"¦"),HLOOKUP(AP$32,$C$9:$Z$29,ROW($C14)-ROW($C$9)+1,FALSE))</f>
        <v>0</v>
      </c>
      <c r="AQ14" s="171"/>
      <c r="AR14" s="169">
        <f>IF(AR$32=0,IF(SUM(AT$32:$BY$32)=0,0,"¦"),HLOOKUP(AR$32,$C$9:$Z$29,ROW($C14)-ROW($C$9)+1,FALSE))</f>
        <v>0</v>
      </c>
      <c r="AS14" s="171"/>
      <c r="AT14" s="169" t="str">
        <f>IF(AT$32=0,IF(SUM(AV$32:$BY$32)=0,0,"¦"),HLOOKUP(AT$32,$C$9:$Z$29,ROW($C14)-ROW($C$9)+1,FALSE))</f>
        <v>¦</v>
      </c>
      <c r="AU14" s="171"/>
      <c r="AV14" s="169">
        <f>IF(AV$32=0,IF(SUM(AX$32:$BY$32)=0,0,"¦"),HLOOKUP(AV$32,$C$9:$Z$29,ROW($C14)-ROW($C$9)+1,FALSE))</f>
        <v>0</v>
      </c>
      <c r="AW14" s="171"/>
      <c r="AX14" s="169">
        <f>IF(AX$32=0,IF(SUM(AZ$32:$BY$32)=0,0,"¦"),HLOOKUP(AX$32,$C$9:$Z$29,ROW($C14)-ROW($C$9)+1,FALSE))</f>
        <v>0</v>
      </c>
      <c r="AY14" s="171"/>
      <c r="AZ14" s="169">
        <f>IF(AZ$32=0,IF(SUM(BB$32:$BY$32)=0,0,"¦"),HLOOKUP(AZ$32,$C$9:$Z$29,ROW($C14)-ROW($C$9)+1,FALSE))</f>
        <v>0</v>
      </c>
      <c r="BA14" s="171"/>
      <c r="BB14" s="169">
        <f>IF(BB$32=0,IF(SUM(BD$32:$BY$32)=0,0,"¦"),HLOOKUP(BB$32,$C$9:$Z$29,ROW($C14)-ROW($C$9)+1,FALSE))</f>
        <v>0</v>
      </c>
      <c r="BC14" s="171"/>
      <c r="BD14" s="169">
        <f>IF(BD$32=0,IF(SUM(BF$32:$BY$32)=0,0,"¦"),HLOOKUP(BD$32,$C$9:$Z$29,ROW($C14)-ROW($C$9)+1,FALSE))</f>
        <v>0</v>
      </c>
      <c r="BE14" s="171"/>
      <c r="BF14" s="169" t="str">
        <f>IF(BF$32=0,IF(SUM(BH$32:$BY$32)=0,0,"¦"),HLOOKUP(BF$32,$C$9:$Z$29,ROW($C14)-ROW($C$9)+1,FALSE))</f>
        <v>¦</v>
      </c>
      <c r="BG14" s="171"/>
      <c r="BH14" s="169">
        <f>IF(BH$32=0,IF(SUM(BJ$32:$BY$32)=0,0,"¦"),HLOOKUP(BH$32,$C$9:$Z$29,ROW($C14)-ROW($C$9)+1,FALSE))</f>
        <v>0</v>
      </c>
      <c r="BI14" s="171"/>
      <c r="BJ14" s="169">
        <f>IF(BJ$32=0,IF(SUM(BL$32:$BY$32)=0,0,"¦"),HLOOKUP(BJ$32,$C$9:$Z$29,ROW($C14)-ROW($C$9)+1,FALSE))</f>
        <v>0</v>
      </c>
      <c r="BK14" s="171"/>
      <c r="BL14" s="169">
        <f>IF(BL$32=0,IF(SUM(BN$32:$BY$32)=0,0,"¦"),HLOOKUP(BL$32,$C$9:$Z$29,ROW($C14)-ROW($C$9)+1,FALSE))</f>
        <v>0</v>
      </c>
      <c r="BM14" s="171"/>
      <c r="BN14" s="169">
        <f>IF(BN$32=0,IF(SUM(BP$32:$BY$32)=0,0,"¦"),HLOOKUP(BN$32,$C$9:$Z$29,ROW($C14)-ROW($C$9)+1,FALSE))</f>
        <v>0</v>
      </c>
      <c r="BO14" s="171"/>
      <c r="BP14" s="169">
        <f>IF(BP$32=0,IF(SUM(BR$32:$BY$32)=0,0,"¦"),HLOOKUP(BP$32,$C$9:$Z$29,ROW($C14)-ROW($C$9)+1,FALSE))</f>
        <v>0</v>
      </c>
      <c r="BQ14" s="171"/>
      <c r="BR14" s="169">
        <f>IF(BR$32=0,IF(SUM(BT$32:$BY$32)=0,0,"¦"),HLOOKUP(BR$32,$C$9:$Z$29,ROW($C14)-ROW($C$9)+1,FALSE))</f>
        <v>0</v>
      </c>
      <c r="BS14" s="171"/>
      <c r="BT14" s="169">
        <f>IF(BT$32=0,IF(SUM(BV$32:$BY$32)=0,0,"¦"),HLOOKUP(BT$32,$C$9:$Z$29,ROW($C14)-ROW($C$9)+1,FALSE))</f>
        <v>0</v>
      </c>
      <c r="BU14" s="171"/>
      <c r="BV14" s="169">
        <f>IF(BV$32=0,IF(SUM(BX$32:$BY$32)=0,0,"¦"),HLOOKUP(BV$32,$C$9:$Z$29,ROW($C14)-ROW($C$9)+1,FALSE))</f>
        <v>0</v>
      </c>
      <c r="BW14" s="171"/>
      <c r="BX14" s="169">
        <f>IF(BX$32=0,IF(SUM($BY$32:BZ$32)=0,0,"¦"),HLOOKUP(BX$32,$C$9:$Z$29,ROW($C14)-ROW($C$9)+1,FALSE))</f>
        <v>0</v>
      </c>
      <c r="BY14" s="170"/>
      <c r="BZ14" s="48"/>
      <c r="CA14" s="48"/>
      <c r="CB14" s="48"/>
    </row>
    <row r="15" spans="1:80" ht="17" thickTop="1" thickBot="1" x14ac:dyDescent="0.25">
      <c r="A15" s="48"/>
      <c r="B15" s="104" t="s">
        <v>5</v>
      </c>
      <c r="C15" s="113">
        <f>IF(AND(C$9=0,SUM(D$9:$Z$9)=0),0,IF(C$9=0,"¦",HLOOKUP(C$9,Datos!$D$9:$W15,ROW(Datos!$D14)-ROW(Datos!$D$8)+1,FALSE)))</f>
        <v>1</v>
      </c>
      <c r="D15" s="113">
        <f>IF(AND(D$9=0,SUM(E$9:$Z$9)=0),0,IF(D$9=0,"¦",HLOOKUP(D$9,Datos!$D$9:$W15,ROW(Datos!$D14)-ROW(Datos!$D$8)+1,FALSE)))</f>
        <v>1</v>
      </c>
      <c r="E15" s="113">
        <f>IF(AND(E$9=0,SUM(F$9:$Z$9)=0),0,IF(E$9=0,"¦",HLOOKUP(E$9,Datos!$D$9:$W15,ROW(Datos!$D14)-ROW(Datos!$D$8)+1,FALSE)))</f>
        <v>1</v>
      </c>
      <c r="F15" s="113">
        <f>IF(AND(F$9=0,SUM(G$9:$Z$9)=0),0,IF(F$9=0,"¦",HLOOKUP(F$9,Datos!$D$9:$W15,ROW(Datos!$D14)-ROW(Datos!$D$8)+1,FALSE)))</f>
        <v>1</v>
      </c>
      <c r="G15" s="113" t="str">
        <f>IF(AND(G$9=0,SUM(H$9:$Z$9)=0),0,IF(G$9=0,"¦",HLOOKUP(G$9,Datos!$D$9:$W15,ROW(Datos!$D14)-ROW(Datos!$D$8)+1,FALSE)))</f>
        <v>¦</v>
      </c>
      <c r="H15" s="113">
        <f>IF(AND(H$9=0,SUM(I$9:$Z$9)=0),0,IF(H$9=0,"¦",HLOOKUP(H$9,Datos!$D$9:$W15,ROW(Datos!$D14)-ROW(Datos!$D$8)+1,FALSE)))</f>
        <v>0</v>
      </c>
      <c r="I15" s="113">
        <f>IF(AND(I$9=0,SUM(J$9:$Z$9)=0),0,IF(I$9=0,"¦",HLOOKUP(I$9,Datos!$D$9:$W15,ROW(Datos!$D14)-ROW(Datos!$D$8)+1,FALSE)))</f>
        <v>0</v>
      </c>
      <c r="J15" s="113">
        <f>IF(AND(J$9=0,SUM(K$9:$Z$9)=0),0,IF(J$9=0,"¦",HLOOKUP(J$9,Datos!$D$9:$W15,ROW(Datos!$D14)-ROW(Datos!$D$8)+1,FALSE)))</f>
        <v>0</v>
      </c>
      <c r="K15" s="113" t="str">
        <f>IF(AND(K$9=0,SUM(L$9:$Z$9)=0),0,IF(K$9=0,"¦",HLOOKUP(K$9,Datos!$D$9:$W15,ROW(Datos!$D14)-ROW(Datos!$D$8)+1,FALSE)))</f>
        <v>¦</v>
      </c>
      <c r="L15" s="113">
        <f>IF(AND(L$9=0,SUM(M$9:$Z$9)=0),0,IF(L$9=0,"¦",HLOOKUP(L$9,Datos!$D$9:$W15,ROW(Datos!$D14)-ROW(Datos!$D$8)+1,FALSE)))</f>
        <v>0</v>
      </c>
      <c r="M15" s="113">
        <f>IF(AND(M$9=0,SUM(N$9:$Z$9)=0),0,IF(M$9=0,"¦",HLOOKUP(M$9,Datos!$D$9:$W15,ROW(Datos!$D14)-ROW(Datos!$D$8)+1,FALSE)))</f>
        <v>0</v>
      </c>
      <c r="N15" s="113" t="str">
        <f>IF(AND(N$9=0,SUM(O$9:$Z$9)=0),0,IF(N$9=0,"¦",HLOOKUP(N$9,Datos!$D$9:$W15,ROW(Datos!$D14)-ROW(Datos!$D$8)+1,FALSE)))</f>
        <v>¦</v>
      </c>
      <c r="O15" s="113">
        <f>IF(AND(O$9=0,SUM(P$9:$Z$9)=0),0,IF(O$9=0,"¦",HLOOKUP(O$9,Datos!$D$9:$W15,ROW(Datos!$D14)-ROW(Datos!$D$8)+1,FALSE)))</f>
        <v>0</v>
      </c>
      <c r="P15" s="113">
        <f>IF(AND(P$9=0,SUM(Q$9:$Z$9)=0),0,IF(P$9=0,"¦",HLOOKUP(P$9,Datos!$D$9:$W15,ROW(Datos!$D14)-ROW(Datos!$D$8)+1,FALSE)))</f>
        <v>0</v>
      </c>
      <c r="Q15" s="113">
        <f>IF(AND(Q$9=0,SUM(R$9:$Z$9)=0),0,IF(Q$9=0,"¦",HLOOKUP(Q$9,Datos!$D$9:$W15,ROW(Datos!$D14)-ROW(Datos!$D$8)+1,FALSE)))</f>
        <v>0</v>
      </c>
      <c r="R15" s="113" t="str">
        <f>IF(AND(R$9=0,SUM(S$9:$Z$9)=0),0,IF(R$9=0,"¦",HLOOKUP(R$9,Datos!$D$9:$W15,ROW(Datos!$D14)-ROW(Datos!$D$8)+1,FALSE)))</f>
        <v>¦</v>
      </c>
      <c r="S15" s="113">
        <f>IF(AND(S$9=0,SUM(T$9:$Z$9)=0),0,IF(S$9=0,"¦",HLOOKUP(S$9,Datos!$D$9:$W15,ROW(Datos!$D14)-ROW(Datos!$D$8)+1,FALSE)))</f>
        <v>0</v>
      </c>
      <c r="T15" s="113">
        <f>IF(AND(T$9=0,SUM(U$9:$Z$9)=0),0,IF(T$9=0,"¦",HLOOKUP(T$9,Datos!$D$9:$W15,ROW(Datos!$D14)-ROW(Datos!$D$8)+1,FALSE)))</f>
        <v>0</v>
      </c>
      <c r="U15" s="113">
        <f>IF(AND(U$9=0,SUM(V$9:$Z$9)=0),0,IF(U$9=0,"¦",HLOOKUP(U$9,Datos!$D$9:$W15,ROW(Datos!$D14)-ROW(Datos!$D$8)+1,FALSE)))</f>
        <v>0</v>
      </c>
      <c r="V15" s="113">
        <f>IF(AND(V$9=0,SUM(W$9:$Z$9)=0),0,IF(V$9=0,"¦",HLOOKUP(V$9,Datos!$D$9:$W15,ROW(Datos!$D14)-ROW(Datos!$D$8)+1,FALSE)))</f>
        <v>0</v>
      </c>
      <c r="W15" s="113">
        <f>IF(AND(W$9=0,SUM(X$9:$Z$9)=0),0,IF(W$9=0,"¦",HLOOKUP(W$9,Datos!$D$9:$W15,ROW(Datos!$D14)-ROW(Datos!$D$8)+1,FALSE)))</f>
        <v>0</v>
      </c>
      <c r="X15" s="113">
        <f>IF(AND(X$9=0,SUM(Y$9:$Z$9)=0),0,IF(X$9=0,"¦",HLOOKUP(X$9,Datos!$D$9:$W15,ROW(Datos!$D14)-ROW(Datos!$D$8)+1,FALSE)))</f>
        <v>0</v>
      </c>
      <c r="Y15" s="113">
        <f>IF(AND(Y$9=0,SUM(Z$9:$Z$9)=0),0,IF(Y$9=0,"¦",HLOOKUP(Y$9,Datos!$D$9:$W15,ROW(Datos!$D14)-ROW(Datos!$D$8)+1,FALSE)))</f>
        <v>0</v>
      </c>
      <c r="Z15" s="145">
        <f>IF(AND(Z$9=0,SUM($Z$9:AA$9)=0),0,IF(Z$9=0,"¦",HLOOKUP(Z$9,Datos!$D$9:$W15,ROW(Datos!$D14)-ROW(Datos!$D$8)+1,FALSE)))</f>
        <v>0</v>
      </c>
      <c r="AA15" s="48"/>
      <c r="AB15" s="108" t="str">
        <f>IF(Datos!B15&gt;0,Datos!B15,"")</f>
        <v>Troquelado</v>
      </c>
      <c r="AC15" s="142" t="s">
        <v>5</v>
      </c>
      <c r="AD15" s="169">
        <f>IF(AD$32=0,IF(SUM(AF$32:$BY$32)=0,0,"¦"),HLOOKUP(AD$32,$C$9:$Z$29,ROW($C15)-ROW($C$9)+1,FALSE))</f>
        <v>1</v>
      </c>
      <c r="AE15" s="171"/>
      <c r="AF15" s="169">
        <f>IF(AF$32=0,IF(SUM(AH$32:$BY$32)=0,0,"¦"),HLOOKUP(AF$32,$C$9:$Z$29,ROW($C15)-ROW($C$9)+1,FALSE))</f>
        <v>1</v>
      </c>
      <c r="AG15" s="171"/>
      <c r="AH15" s="169">
        <f>IF(AH$32=0,IF(SUM(AJ$32:$BY$32)=0,0,"¦"),HLOOKUP(AH$32,$C$9:$Z$29,ROW($C15)-ROW($C$9)+1,FALSE))</f>
        <v>1</v>
      </c>
      <c r="AI15" s="171"/>
      <c r="AJ15" s="169">
        <f>IF(AJ$32=0,IF(SUM(AL$32:$BY$32)=0,0,"¦"),HLOOKUP(AJ$32,$C$9:$Z$29,ROW($C15)-ROW($C$9)+1,FALSE))</f>
        <v>1</v>
      </c>
      <c r="AK15" s="171"/>
      <c r="AL15" s="169" t="str">
        <f>IF(AL$32=0,IF(SUM(AN$32:$BY$32)=0,0,"¦"),HLOOKUP(AL$32,$C$9:$Z$29,ROW($C15)-ROW($C$9)+1,FALSE))</f>
        <v>¦</v>
      </c>
      <c r="AM15" s="171"/>
      <c r="AN15" s="169">
        <f>IF(AN$32=0,IF(SUM(AP$32:$BY$32)=0,0,"¦"),HLOOKUP(AN$32,$C$9:$Z$29,ROW($C15)-ROW($C$9)+1,FALSE))</f>
        <v>0</v>
      </c>
      <c r="AO15" s="171"/>
      <c r="AP15" s="169">
        <f>IF(AP$32=0,IF(SUM(AR$32:$BY$32)=0,0,"¦"),HLOOKUP(AP$32,$C$9:$Z$29,ROW($C15)-ROW($C$9)+1,FALSE))</f>
        <v>0</v>
      </c>
      <c r="AQ15" s="171"/>
      <c r="AR15" s="169">
        <f>IF(AR$32=0,IF(SUM(AT$32:$BY$32)=0,0,"¦"),HLOOKUP(AR$32,$C$9:$Z$29,ROW($C15)-ROW($C$9)+1,FALSE))</f>
        <v>0</v>
      </c>
      <c r="AS15" s="171"/>
      <c r="AT15" s="169" t="str">
        <f>IF(AT$32=0,IF(SUM(AV$32:$BY$32)=0,0,"¦"),HLOOKUP(AT$32,$C$9:$Z$29,ROW($C15)-ROW($C$9)+1,FALSE))</f>
        <v>¦</v>
      </c>
      <c r="AU15" s="171"/>
      <c r="AV15" s="169">
        <f>IF(AV$32=0,IF(SUM(AX$32:$BY$32)=0,0,"¦"),HLOOKUP(AV$32,$C$9:$Z$29,ROW($C15)-ROW($C$9)+1,FALSE))</f>
        <v>0</v>
      </c>
      <c r="AW15" s="171"/>
      <c r="AX15" s="169">
        <f>IF(AX$32=0,IF(SUM(AZ$32:$BY$32)=0,0,"¦"),HLOOKUP(AX$32,$C$9:$Z$29,ROW($C15)-ROW($C$9)+1,FALSE))</f>
        <v>0</v>
      </c>
      <c r="AY15" s="171"/>
      <c r="AZ15" s="169">
        <f>IF(AZ$32=0,IF(SUM(BB$32:$BY$32)=0,0,"¦"),HLOOKUP(AZ$32,$C$9:$Z$29,ROW($C15)-ROW($C$9)+1,FALSE))</f>
        <v>0</v>
      </c>
      <c r="BA15" s="171"/>
      <c r="BB15" s="169">
        <f>IF(BB$32=0,IF(SUM(BD$32:$BY$32)=0,0,"¦"),HLOOKUP(BB$32,$C$9:$Z$29,ROW($C15)-ROW($C$9)+1,FALSE))</f>
        <v>0</v>
      </c>
      <c r="BC15" s="171"/>
      <c r="BD15" s="169">
        <f>IF(BD$32=0,IF(SUM(BF$32:$BY$32)=0,0,"¦"),HLOOKUP(BD$32,$C$9:$Z$29,ROW($C15)-ROW($C$9)+1,FALSE))</f>
        <v>0</v>
      </c>
      <c r="BE15" s="171"/>
      <c r="BF15" s="169" t="str">
        <f>IF(BF$32=0,IF(SUM(BH$32:$BY$32)=0,0,"¦"),HLOOKUP(BF$32,$C$9:$Z$29,ROW($C15)-ROW($C$9)+1,FALSE))</f>
        <v>¦</v>
      </c>
      <c r="BG15" s="171"/>
      <c r="BH15" s="169">
        <f>IF(BH$32=0,IF(SUM(BJ$32:$BY$32)=0,0,"¦"),HLOOKUP(BH$32,$C$9:$Z$29,ROW($C15)-ROW($C$9)+1,FALSE))</f>
        <v>0</v>
      </c>
      <c r="BI15" s="171"/>
      <c r="BJ15" s="169">
        <f>IF(BJ$32=0,IF(SUM(BL$32:$BY$32)=0,0,"¦"),HLOOKUP(BJ$32,$C$9:$Z$29,ROW($C15)-ROW($C$9)+1,FALSE))</f>
        <v>0</v>
      </c>
      <c r="BK15" s="171"/>
      <c r="BL15" s="169">
        <f>IF(BL$32=0,IF(SUM(BN$32:$BY$32)=0,0,"¦"),HLOOKUP(BL$32,$C$9:$Z$29,ROW($C15)-ROW($C$9)+1,FALSE))</f>
        <v>0</v>
      </c>
      <c r="BM15" s="171"/>
      <c r="BN15" s="169">
        <f>IF(BN$32=0,IF(SUM(BP$32:$BY$32)=0,0,"¦"),HLOOKUP(BN$32,$C$9:$Z$29,ROW($C15)-ROW($C$9)+1,FALSE))</f>
        <v>0</v>
      </c>
      <c r="BO15" s="171"/>
      <c r="BP15" s="169">
        <f>IF(BP$32=0,IF(SUM(BR$32:$BY$32)=0,0,"¦"),HLOOKUP(BP$32,$C$9:$Z$29,ROW($C15)-ROW($C$9)+1,FALSE))</f>
        <v>0</v>
      </c>
      <c r="BQ15" s="171"/>
      <c r="BR15" s="169">
        <f>IF(BR$32=0,IF(SUM(BT$32:$BY$32)=0,0,"¦"),HLOOKUP(BR$32,$C$9:$Z$29,ROW($C15)-ROW($C$9)+1,FALSE))</f>
        <v>0</v>
      </c>
      <c r="BS15" s="171"/>
      <c r="BT15" s="169">
        <f>IF(BT$32=0,IF(SUM(BV$32:$BY$32)=0,0,"¦"),HLOOKUP(BT$32,$C$9:$Z$29,ROW($C15)-ROW($C$9)+1,FALSE))</f>
        <v>0</v>
      </c>
      <c r="BU15" s="171"/>
      <c r="BV15" s="169">
        <f>IF(BV$32=0,IF(SUM(BX$32:$BY$32)=0,0,"¦"),HLOOKUP(BV$32,$C$9:$Z$29,ROW($C15)-ROW($C$9)+1,FALSE))</f>
        <v>0</v>
      </c>
      <c r="BW15" s="171"/>
      <c r="BX15" s="169">
        <f>IF(BX$32=0,IF(SUM($BY$32:BZ$32)=0,0,"¦"),HLOOKUP(BX$32,$C$9:$Z$29,ROW($C15)-ROW($C$9)+1,FALSE))</f>
        <v>0</v>
      </c>
      <c r="BY15" s="170"/>
      <c r="BZ15" s="48"/>
      <c r="CA15" s="48"/>
      <c r="CB15" s="48"/>
    </row>
    <row r="16" spans="1:80" ht="17" thickTop="1" thickBot="1" x14ac:dyDescent="0.25">
      <c r="A16" s="48"/>
      <c r="B16" s="104" t="s">
        <v>6</v>
      </c>
      <c r="C16" s="113">
        <f>IF(AND(C$9=0,SUM(D$9:$Z$9)=0),0,IF(C$9=0,"¦",HLOOKUP(C$9,Datos!$D$9:$W16,ROW(Datos!$D15)-ROW(Datos!$D$8)+1,FALSE)))</f>
        <v>0</v>
      </c>
      <c r="D16" s="113">
        <f>IF(AND(D$9=0,SUM(E$9:$Z$9)=0),0,IF(D$9=0,"¦",HLOOKUP(D$9,Datos!$D$9:$W16,ROW(Datos!$D15)-ROW(Datos!$D$8)+1,FALSE)))</f>
        <v>0</v>
      </c>
      <c r="E16" s="113">
        <f>IF(AND(E$9=0,SUM(F$9:$Z$9)=0),0,IF(E$9=0,"¦",HLOOKUP(E$9,Datos!$D$9:$W16,ROW(Datos!$D15)-ROW(Datos!$D$8)+1,FALSE)))</f>
        <v>0</v>
      </c>
      <c r="F16" s="113">
        <f>IF(AND(F$9=0,SUM(G$9:$Z$9)=0),0,IF(F$9=0,"¦",HLOOKUP(F$9,Datos!$D$9:$W16,ROW(Datos!$D15)-ROW(Datos!$D$8)+1,FALSE)))</f>
        <v>0</v>
      </c>
      <c r="G16" s="113" t="str">
        <f>IF(AND(G$9=0,SUM(H$9:$Z$9)=0),0,IF(G$9=0,"¦",HLOOKUP(G$9,Datos!$D$9:$W16,ROW(Datos!$D15)-ROW(Datos!$D$8)+1,FALSE)))</f>
        <v>¦</v>
      </c>
      <c r="H16" s="113">
        <f>IF(AND(H$9=0,SUM(I$9:$Z$9)=0),0,IF(H$9=0,"¦",HLOOKUP(H$9,Datos!$D$9:$W16,ROW(Datos!$D15)-ROW(Datos!$D$8)+1,FALSE)))</f>
        <v>1</v>
      </c>
      <c r="I16" s="113">
        <f>IF(AND(I$9=0,SUM(J$9:$Z$9)=0),0,IF(I$9=0,"¦",HLOOKUP(I$9,Datos!$D$9:$W16,ROW(Datos!$D15)-ROW(Datos!$D$8)+1,FALSE)))</f>
        <v>0</v>
      </c>
      <c r="J16" s="113">
        <f>IF(AND(J$9=0,SUM(K$9:$Z$9)=0),0,IF(J$9=0,"¦",HLOOKUP(J$9,Datos!$D$9:$W16,ROW(Datos!$D15)-ROW(Datos!$D$8)+1,FALSE)))</f>
        <v>1</v>
      </c>
      <c r="K16" s="113" t="str">
        <f>IF(AND(K$9=0,SUM(L$9:$Z$9)=0),0,IF(K$9=0,"¦",HLOOKUP(K$9,Datos!$D$9:$W16,ROW(Datos!$D15)-ROW(Datos!$D$8)+1,FALSE)))</f>
        <v>¦</v>
      </c>
      <c r="L16" s="113">
        <f>IF(AND(L$9=0,SUM(M$9:$Z$9)=0),0,IF(L$9=0,"¦",HLOOKUP(L$9,Datos!$D$9:$W16,ROW(Datos!$D15)-ROW(Datos!$D$8)+1,FALSE)))</f>
        <v>0</v>
      </c>
      <c r="M16" s="113">
        <f>IF(AND(M$9=0,SUM(N$9:$Z$9)=0),0,IF(M$9=0,"¦",HLOOKUP(M$9,Datos!$D$9:$W16,ROW(Datos!$D15)-ROW(Datos!$D$8)+1,FALSE)))</f>
        <v>0</v>
      </c>
      <c r="N16" s="113" t="str">
        <f>IF(AND(N$9=0,SUM(O$9:$Z$9)=0),0,IF(N$9=0,"¦",HLOOKUP(N$9,Datos!$D$9:$W16,ROW(Datos!$D15)-ROW(Datos!$D$8)+1,FALSE)))</f>
        <v>¦</v>
      </c>
      <c r="O16" s="113">
        <f>IF(AND(O$9=0,SUM(P$9:$Z$9)=0),0,IF(O$9=0,"¦",HLOOKUP(O$9,Datos!$D$9:$W16,ROW(Datos!$D15)-ROW(Datos!$D$8)+1,FALSE)))</f>
        <v>0</v>
      </c>
      <c r="P16" s="113">
        <f>IF(AND(P$9=0,SUM(Q$9:$Z$9)=0),0,IF(P$9=0,"¦",HLOOKUP(P$9,Datos!$D$9:$W16,ROW(Datos!$D15)-ROW(Datos!$D$8)+1,FALSE)))</f>
        <v>0</v>
      </c>
      <c r="Q16" s="113">
        <f>IF(AND(Q$9=0,SUM(R$9:$Z$9)=0),0,IF(Q$9=0,"¦",HLOOKUP(Q$9,Datos!$D$9:$W16,ROW(Datos!$D15)-ROW(Datos!$D$8)+1,FALSE)))</f>
        <v>0</v>
      </c>
      <c r="R16" s="113" t="str">
        <f>IF(AND(R$9=0,SUM(S$9:$Z$9)=0),0,IF(R$9=0,"¦",HLOOKUP(R$9,Datos!$D$9:$W16,ROW(Datos!$D15)-ROW(Datos!$D$8)+1,FALSE)))</f>
        <v>¦</v>
      </c>
      <c r="S16" s="113">
        <f>IF(AND(S$9=0,SUM(T$9:$Z$9)=0),0,IF(S$9=0,"¦",HLOOKUP(S$9,Datos!$D$9:$W16,ROW(Datos!$D15)-ROW(Datos!$D$8)+1,FALSE)))</f>
        <v>0</v>
      </c>
      <c r="T16" s="113">
        <f>IF(AND(T$9=0,SUM(U$9:$Z$9)=0),0,IF(T$9=0,"¦",HLOOKUP(T$9,Datos!$D$9:$W16,ROW(Datos!$D15)-ROW(Datos!$D$8)+1,FALSE)))</f>
        <v>1</v>
      </c>
      <c r="U16" s="113">
        <f>IF(AND(U$9=0,SUM(V$9:$Z$9)=0),0,IF(U$9=0,"¦",HLOOKUP(U$9,Datos!$D$9:$W16,ROW(Datos!$D15)-ROW(Datos!$D$8)+1,FALSE)))</f>
        <v>0</v>
      </c>
      <c r="V16" s="113">
        <f>IF(AND(V$9=0,SUM(W$9:$Z$9)=0),0,IF(V$9=0,"¦",HLOOKUP(V$9,Datos!$D$9:$W16,ROW(Datos!$D15)-ROW(Datos!$D$8)+1,FALSE)))</f>
        <v>0</v>
      </c>
      <c r="W16" s="113">
        <f>IF(AND(W$9=0,SUM(X$9:$Z$9)=0),0,IF(W$9=0,"¦",HLOOKUP(W$9,Datos!$D$9:$W16,ROW(Datos!$D15)-ROW(Datos!$D$8)+1,FALSE)))</f>
        <v>0</v>
      </c>
      <c r="X16" s="113">
        <f>IF(AND(X$9=0,SUM(Y$9:$Z$9)=0),0,IF(X$9=0,"¦",HLOOKUP(X$9,Datos!$D$9:$W16,ROW(Datos!$D15)-ROW(Datos!$D$8)+1,FALSE)))</f>
        <v>0</v>
      </c>
      <c r="Y16" s="113">
        <f>IF(AND(Y$9=0,SUM(Z$9:$Z$9)=0),0,IF(Y$9=0,"¦",HLOOKUP(Y$9,Datos!$D$9:$W16,ROW(Datos!$D15)-ROW(Datos!$D$8)+1,FALSE)))</f>
        <v>0</v>
      </c>
      <c r="Z16" s="145">
        <f>IF(AND(Z$9=0,SUM($Z$9:AA$9)=0),0,IF(Z$9=0,"¦",HLOOKUP(Z$9,Datos!$D$9:$W16,ROW(Datos!$D15)-ROW(Datos!$D$8)+1,FALSE)))</f>
        <v>0</v>
      </c>
      <c r="AA16" s="48"/>
      <c r="AB16" s="108" t="str">
        <f>IF(Datos!B16&gt;0,Datos!B16,"")</f>
        <v>Torneado</v>
      </c>
      <c r="AC16" s="142" t="s">
        <v>6</v>
      </c>
      <c r="AD16" s="169">
        <f>IF(AD$32=0,IF(SUM(AF$32:$BY$32)=0,0,"¦"),HLOOKUP(AD$32,$C$9:$Z$29,ROW($C16)-ROW($C$9)+1,FALSE))</f>
        <v>0</v>
      </c>
      <c r="AE16" s="171"/>
      <c r="AF16" s="169">
        <f>IF(AF$32=0,IF(SUM(AH$32:$BY$32)=0,0,"¦"),HLOOKUP(AF$32,$C$9:$Z$29,ROW($C16)-ROW($C$9)+1,FALSE))</f>
        <v>0</v>
      </c>
      <c r="AG16" s="171"/>
      <c r="AH16" s="169">
        <f>IF(AH$32=0,IF(SUM(AJ$32:$BY$32)=0,0,"¦"),HLOOKUP(AH$32,$C$9:$Z$29,ROW($C16)-ROW($C$9)+1,FALSE))</f>
        <v>0</v>
      </c>
      <c r="AI16" s="171"/>
      <c r="AJ16" s="169">
        <f>IF(AJ$32=0,IF(SUM(AL$32:$BY$32)=0,0,"¦"),HLOOKUP(AJ$32,$C$9:$Z$29,ROW($C16)-ROW($C$9)+1,FALSE))</f>
        <v>0</v>
      </c>
      <c r="AK16" s="171"/>
      <c r="AL16" s="169" t="str">
        <f>IF(AL$32=0,IF(SUM(AN$32:$BY$32)=0,0,"¦"),HLOOKUP(AL$32,$C$9:$Z$29,ROW($C16)-ROW($C$9)+1,FALSE))</f>
        <v>¦</v>
      </c>
      <c r="AM16" s="171"/>
      <c r="AN16" s="169">
        <f>IF(AN$32=0,IF(SUM(AP$32:$BY$32)=0,0,"¦"),HLOOKUP(AN$32,$C$9:$Z$29,ROW($C16)-ROW($C$9)+1,FALSE))</f>
        <v>1</v>
      </c>
      <c r="AO16" s="171"/>
      <c r="AP16" s="169">
        <f>IF(AP$32=0,IF(SUM(AR$32:$BY$32)=0,0,"¦"),HLOOKUP(AP$32,$C$9:$Z$29,ROW($C16)-ROW($C$9)+1,FALSE))</f>
        <v>0</v>
      </c>
      <c r="AQ16" s="171"/>
      <c r="AR16" s="169">
        <f>IF(AR$32=0,IF(SUM(AT$32:$BY$32)=0,0,"¦"),HLOOKUP(AR$32,$C$9:$Z$29,ROW($C16)-ROW($C$9)+1,FALSE))</f>
        <v>1</v>
      </c>
      <c r="AS16" s="171"/>
      <c r="AT16" s="169" t="str">
        <f>IF(AT$32=0,IF(SUM(AV$32:$BY$32)=0,0,"¦"),HLOOKUP(AT$32,$C$9:$Z$29,ROW($C16)-ROW($C$9)+1,FALSE))</f>
        <v>¦</v>
      </c>
      <c r="AU16" s="171"/>
      <c r="AV16" s="169">
        <f>IF(AV$32=0,IF(SUM(AX$32:$BY$32)=0,0,"¦"),HLOOKUP(AV$32,$C$9:$Z$29,ROW($C16)-ROW($C$9)+1,FALSE))</f>
        <v>0</v>
      </c>
      <c r="AW16" s="171"/>
      <c r="AX16" s="169">
        <f>IF(AX$32=0,IF(SUM(AZ$32:$BY$32)=0,0,"¦"),HLOOKUP(AX$32,$C$9:$Z$29,ROW($C16)-ROW($C$9)+1,FALSE))</f>
        <v>0</v>
      </c>
      <c r="AY16" s="171"/>
      <c r="AZ16" s="169">
        <f>IF(AZ$32=0,IF(SUM(BB$32:$BY$32)=0,0,"¦"),HLOOKUP(AZ$32,$C$9:$Z$29,ROW($C16)-ROW($C$9)+1,FALSE))</f>
        <v>0</v>
      </c>
      <c r="BA16" s="171"/>
      <c r="BB16" s="169">
        <f>IF(BB$32=0,IF(SUM(BD$32:$BY$32)=0,0,"¦"),HLOOKUP(BB$32,$C$9:$Z$29,ROW($C16)-ROW($C$9)+1,FALSE))</f>
        <v>0</v>
      </c>
      <c r="BC16" s="171"/>
      <c r="BD16" s="169">
        <f>IF(BD$32=0,IF(SUM(BF$32:$BY$32)=0,0,"¦"),HLOOKUP(BD$32,$C$9:$Z$29,ROW($C16)-ROW($C$9)+1,FALSE))</f>
        <v>0</v>
      </c>
      <c r="BE16" s="171"/>
      <c r="BF16" s="169" t="str">
        <f>IF(BF$32=0,IF(SUM(BH$32:$BY$32)=0,0,"¦"),HLOOKUP(BF$32,$C$9:$Z$29,ROW($C16)-ROW($C$9)+1,FALSE))</f>
        <v>¦</v>
      </c>
      <c r="BG16" s="171"/>
      <c r="BH16" s="169">
        <f>IF(BH$32=0,IF(SUM(BJ$32:$BY$32)=0,0,"¦"),HLOOKUP(BH$32,$C$9:$Z$29,ROW($C16)-ROW($C$9)+1,FALSE))</f>
        <v>0</v>
      </c>
      <c r="BI16" s="171"/>
      <c r="BJ16" s="169">
        <f>IF(BJ$32=0,IF(SUM(BL$32:$BY$32)=0,0,"¦"),HLOOKUP(BJ$32,$C$9:$Z$29,ROW($C16)-ROW($C$9)+1,FALSE))</f>
        <v>1</v>
      </c>
      <c r="BK16" s="171"/>
      <c r="BL16" s="169">
        <f>IF(BL$32=0,IF(SUM(BN$32:$BY$32)=0,0,"¦"),HLOOKUP(BL$32,$C$9:$Z$29,ROW($C16)-ROW($C$9)+1,FALSE))</f>
        <v>0</v>
      </c>
      <c r="BM16" s="171"/>
      <c r="BN16" s="169">
        <f>IF(BN$32=0,IF(SUM(BP$32:$BY$32)=0,0,"¦"),HLOOKUP(BN$32,$C$9:$Z$29,ROW($C16)-ROW($C$9)+1,FALSE))</f>
        <v>0</v>
      </c>
      <c r="BO16" s="171"/>
      <c r="BP16" s="169">
        <f>IF(BP$32=0,IF(SUM(BR$32:$BY$32)=0,0,"¦"),HLOOKUP(BP$32,$C$9:$Z$29,ROW($C16)-ROW($C$9)+1,FALSE))</f>
        <v>0</v>
      </c>
      <c r="BQ16" s="171"/>
      <c r="BR16" s="169">
        <f>IF(BR$32=0,IF(SUM(BT$32:$BY$32)=0,0,"¦"),HLOOKUP(BR$32,$C$9:$Z$29,ROW($C16)-ROW($C$9)+1,FALSE))</f>
        <v>0</v>
      </c>
      <c r="BS16" s="171"/>
      <c r="BT16" s="169">
        <f>IF(BT$32=0,IF(SUM(BV$32:$BY$32)=0,0,"¦"),HLOOKUP(BT$32,$C$9:$Z$29,ROW($C16)-ROW($C$9)+1,FALSE))</f>
        <v>0</v>
      </c>
      <c r="BU16" s="171"/>
      <c r="BV16" s="169">
        <f>IF(BV$32=0,IF(SUM(BX$32:$BY$32)=0,0,"¦"),HLOOKUP(BV$32,$C$9:$Z$29,ROW($C16)-ROW($C$9)+1,FALSE))</f>
        <v>0</v>
      </c>
      <c r="BW16" s="171"/>
      <c r="BX16" s="169">
        <f>IF(BX$32=0,IF(SUM($BY$32:BZ$32)=0,0,"¦"),HLOOKUP(BX$32,$C$9:$Z$29,ROW($C16)-ROW($C$9)+1,FALSE))</f>
        <v>0</v>
      </c>
      <c r="BY16" s="170"/>
      <c r="BZ16" s="48"/>
      <c r="CA16" s="48"/>
      <c r="CB16" s="48"/>
    </row>
    <row r="17" spans="1:80" ht="17" thickTop="1" thickBot="1" x14ac:dyDescent="0.25">
      <c r="A17" s="48"/>
      <c r="B17" s="104" t="s">
        <v>7</v>
      </c>
      <c r="C17" s="113">
        <f>IF(AND(C$9=0,SUM(D$9:$Z$9)=0),0,IF(C$9=0,"¦",HLOOKUP(C$9,Datos!$D$9:$W17,ROW(Datos!$D16)-ROW(Datos!$D$8)+1,FALSE)))</f>
        <v>1</v>
      </c>
      <c r="D17" s="113">
        <f>IF(AND(D$9=0,SUM(E$9:$Z$9)=0),0,IF(D$9=0,"¦",HLOOKUP(D$9,Datos!$D$9:$W17,ROW(Datos!$D16)-ROW(Datos!$D$8)+1,FALSE)))</f>
        <v>1</v>
      </c>
      <c r="E17" s="113">
        <f>IF(AND(E$9=0,SUM(F$9:$Z$9)=0),0,IF(E$9=0,"¦",HLOOKUP(E$9,Datos!$D$9:$W17,ROW(Datos!$D16)-ROW(Datos!$D$8)+1,FALSE)))</f>
        <v>0</v>
      </c>
      <c r="F17" s="113">
        <f>IF(AND(F$9=0,SUM(G$9:$Z$9)=0),0,IF(F$9=0,"¦",HLOOKUP(F$9,Datos!$D$9:$W17,ROW(Datos!$D16)-ROW(Datos!$D$8)+1,FALSE)))</f>
        <v>1</v>
      </c>
      <c r="G17" s="113" t="str">
        <f>IF(AND(G$9=0,SUM(H$9:$Z$9)=0),0,IF(G$9=0,"¦",HLOOKUP(G$9,Datos!$D$9:$W17,ROW(Datos!$D16)-ROW(Datos!$D$8)+1,FALSE)))</f>
        <v>¦</v>
      </c>
      <c r="H17" s="113">
        <f>IF(AND(H$9=0,SUM(I$9:$Z$9)=0),0,IF(H$9=0,"¦",HLOOKUP(H$9,Datos!$D$9:$W17,ROW(Datos!$D16)-ROW(Datos!$D$8)+1,FALSE)))</f>
        <v>0</v>
      </c>
      <c r="I17" s="113">
        <f>IF(AND(I$9=0,SUM(J$9:$Z$9)=0),0,IF(I$9=0,"¦",HLOOKUP(I$9,Datos!$D$9:$W17,ROW(Datos!$D16)-ROW(Datos!$D$8)+1,FALSE)))</f>
        <v>0</v>
      </c>
      <c r="J17" s="113">
        <f>IF(AND(J$9=0,SUM(K$9:$Z$9)=0),0,IF(J$9=0,"¦",HLOOKUP(J$9,Datos!$D$9:$W17,ROW(Datos!$D16)-ROW(Datos!$D$8)+1,FALSE)))</f>
        <v>0</v>
      </c>
      <c r="K17" s="113" t="str">
        <f>IF(AND(K$9=0,SUM(L$9:$Z$9)=0),0,IF(K$9=0,"¦",HLOOKUP(K$9,Datos!$D$9:$W17,ROW(Datos!$D16)-ROW(Datos!$D$8)+1,FALSE)))</f>
        <v>¦</v>
      </c>
      <c r="L17" s="113">
        <f>IF(AND(L$9=0,SUM(M$9:$Z$9)=0),0,IF(L$9=0,"¦",HLOOKUP(L$9,Datos!$D$9:$W17,ROW(Datos!$D16)-ROW(Datos!$D$8)+1,FALSE)))</f>
        <v>0</v>
      </c>
      <c r="M17" s="113">
        <f>IF(AND(M$9=0,SUM(N$9:$Z$9)=0),0,IF(M$9=0,"¦",HLOOKUP(M$9,Datos!$D$9:$W17,ROW(Datos!$D16)-ROW(Datos!$D$8)+1,FALSE)))</f>
        <v>0</v>
      </c>
      <c r="N17" s="113" t="str">
        <f>IF(AND(N$9=0,SUM(O$9:$Z$9)=0),0,IF(N$9=0,"¦",HLOOKUP(N$9,Datos!$D$9:$W17,ROW(Datos!$D16)-ROW(Datos!$D$8)+1,FALSE)))</f>
        <v>¦</v>
      </c>
      <c r="O17" s="113">
        <f>IF(AND(O$9=0,SUM(P$9:$Z$9)=0),0,IF(O$9=0,"¦",HLOOKUP(O$9,Datos!$D$9:$W17,ROW(Datos!$D16)-ROW(Datos!$D$8)+1,FALSE)))</f>
        <v>0</v>
      </c>
      <c r="P17" s="113">
        <f>IF(AND(P$9=0,SUM(Q$9:$Z$9)=0),0,IF(P$9=0,"¦",HLOOKUP(P$9,Datos!$D$9:$W17,ROW(Datos!$D16)-ROW(Datos!$D$8)+1,FALSE)))</f>
        <v>0</v>
      </c>
      <c r="Q17" s="113">
        <f>IF(AND(Q$9=0,SUM(R$9:$Z$9)=0),0,IF(Q$9=0,"¦",HLOOKUP(Q$9,Datos!$D$9:$W17,ROW(Datos!$D16)-ROW(Datos!$D$8)+1,FALSE)))</f>
        <v>0</v>
      </c>
      <c r="R17" s="113" t="str">
        <f>IF(AND(R$9=0,SUM(S$9:$Z$9)=0),0,IF(R$9=0,"¦",HLOOKUP(R$9,Datos!$D$9:$W17,ROW(Datos!$D16)-ROW(Datos!$D$8)+1,FALSE)))</f>
        <v>¦</v>
      </c>
      <c r="S17" s="113">
        <f>IF(AND(S$9=0,SUM(T$9:$Z$9)=0),0,IF(S$9=0,"¦",HLOOKUP(S$9,Datos!$D$9:$W17,ROW(Datos!$D16)-ROW(Datos!$D$8)+1,FALSE)))</f>
        <v>0</v>
      </c>
      <c r="T17" s="113">
        <f>IF(AND(T$9=0,SUM(U$9:$Z$9)=0),0,IF(T$9=0,"¦",HLOOKUP(T$9,Datos!$D$9:$W17,ROW(Datos!$D16)-ROW(Datos!$D$8)+1,FALSE)))</f>
        <v>0</v>
      </c>
      <c r="U17" s="113">
        <f>IF(AND(U$9=0,SUM(V$9:$Z$9)=0),0,IF(U$9=0,"¦",HLOOKUP(U$9,Datos!$D$9:$W17,ROW(Datos!$D16)-ROW(Datos!$D$8)+1,FALSE)))</f>
        <v>0</v>
      </c>
      <c r="V17" s="113">
        <f>IF(AND(V$9=0,SUM(W$9:$Z$9)=0),0,IF(V$9=0,"¦",HLOOKUP(V$9,Datos!$D$9:$W17,ROW(Datos!$D16)-ROW(Datos!$D$8)+1,FALSE)))</f>
        <v>0</v>
      </c>
      <c r="W17" s="113">
        <f>IF(AND(W$9=0,SUM(X$9:$Z$9)=0),0,IF(W$9=0,"¦",HLOOKUP(W$9,Datos!$D$9:$W17,ROW(Datos!$D16)-ROW(Datos!$D$8)+1,FALSE)))</f>
        <v>0</v>
      </c>
      <c r="X17" s="113">
        <f>IF(AND(X$9=0,SUM(Y$9:$Z$9)=0),0,IF(X$9=0,"¦",HLOOKUP(X$9,Datos!$D$9:$W17,ROW(Datos!$D16)-ROW(Datos!$D$8)+1,FALSE)))</f>
        <v>0</v>
      </c>
      <c r="Y17" s="113">
        <f>IF(AND(Y$9=0,SUM(Z$9:$Z$9)=0),0,IF(Y$9=0,"¦",HLOOKUP(Y$9,Datos!$D$9:$W17,ROW(Datos!$D16)-ROW(Datos!$D$8)+1,FALSE)))</f>
        <v>0</v>
      </c>
      <c r="Z17" s="145">
        <f>IF(AND(Z$9=0,SUM($Z$9:AA$9)=0),0,IF(Z$9=0,"¦",HLOOKUP(Z$9,Datos!$D$9:$W17,ROW(Datos!$D16)-ROW(Datos!$D$8)+1,FALSE)))</f>
        <v>0</v>
      </c>
      <c r="AA17" s="48"/>
      <c r="AB17" s="108" t="str">
        <f>IF(Datos!B17&gt;0,Datos!B17,"")</f>
        <v>Roscado</v>
      </c>
      <c r="AC17" s="142" t="s">
        <v>7</v>
      </c>
      <c r="AD17" s="169">
        <f>IF(AD$32=0,IF(SUM(AF$32:$BY$32)=0,0,"¦"),HLOOKUP(AD$32,$C$9:$Z$29,ROW($C17)-ROW($C$9)+1,FALSE))</f>
        <v>1</v>
      </c>
      <c r="AE17" s="171"/>
      <c r="AF17" s="169">
        <f>IF(AF$32=0,IF(SUM(AH$32:$BY$32)=0,0,"¦"),HLOOKUP(AF$32,$C$9:$Z$29,ROW($C17)-ROW($C$9)+1,FALSE))</f>
        <v>1</v>
      </c>
      <c r="AG17" s="171"/>
      <c r="AH17" s="169">
        <f>IF(AH$32=0,IF(SUM(AJ$32:$BY$32)=0,0,"¦"),HLOOKUP(AH$32,$C$9:$Z$29,ROW($C17)-ROW($C$9)+1,FALSE))</f>
        <v>0</v>
      </c>
      <c r="AI17" s="171"/>
      <c r="AJ17" s="169">
        <f>IF(AJ$32=0,IF(SUM(AL$32:$BY$32)=0,0,"¦"),HLOOKUP(AJ$32,$C$9:$Z$29,ROW($C17)-ROW($C$9)+1,FALSE))</f>
        <v>1</v>
      </c>
      <c r="AK17" s="171"/>
      <c r="AL17" s="169" t="str">
        <f>IF(AL$32=0,IF(SUM(AN$32:$BY$32)=0,0,"¦"),HLOOKUP(AL$32,$C$9:$Z$29,ROW($C17)-ROW($C$9)+1,FALSE))</f>
        <v>¦</v>
      </c>
      <c r="AM17" s="171"/>
      <c r="AN17" s="169">
        <f>IF(AN$32=0,IF(SUM(AP$32:$BY$32)=0,0,"¦"),HLOOKUP(AN$32,$C$9:$Z$29,ROW($C17)-ROW($C$9)+1,FALSE))</f>
        <v>0</v>
      </c>
      <c r="AO17" s="171"/>
      <c r="AP17" s="169">
        <f>IF(AP$32=0,IF(SUM(AR$32:$BY$32)=0,0,"¦"),HLOOKUP(AP$32,$C$9:$Z$29,ROW($C17)-ROW($C$9)+1,FALSE))</f>
        <v>0</v>
      </c>
      <c r="AQ17" s="171"/>
      <c r="AR17" s="169">
        <f>IF(AR$32=0,IF(SUM(AT$32:$BY$32)=0,0,"¦"),HLOOKUP(AR$32,$C$9:$Z$29,ROW($C17)-ROW($C$9)+1,FALSE))</f>
        <v>0</v>
      </c>
      <c r="AS17" s="171"/>
      <c r="AT17" s="169" t="str">
        <f>IF(AT$32=0,IF(SUM(AV$32:$BY$32)=0,0,"¦"),HLOOKUP(AT$32,$C$9:$Z$29,ROW($C17)-ROW($C$9)+1,FALSE))</f>
        <v>¦</v>
      </c>
      <c r="AU17" s="171"/>
      <c r="AV17" s="169">
        <f>IF(AV$32=0,IF(SUM(AX$32:$BY$32)=0,0,"¦"),HLOOKUP(AV$32,$C$9:$Z$29,ROW($C17)-ROW($C$9)+1,FALSE))</f>
        <v>0</v>
      </c>
      <c r="AW17" s="171"/>
      <c r="AX17" s="169">
        <f>IF(AX$32=0,IF(SUM(AZ$32:$BY$32)=0,0,"¦"),HLOOKUP(AX$32,$C$9:$Z$29,ROW($C17)-ROW($C$9)+1,FALSE))</f>
        <v>0</v>
      </c>
      <c r="AY17" s="171"/>
      <c r="AZ17" s="169">
        <f>IF(AZ$32=0,IF(SUM(BB$32:$BY$32)=0,0,"¦"),HLOOKUP(AZ$32,$C$9:$Z$29,ROW($C17)-ROW($C$9)+1,FALSE))</f>
        <v>0</v>
      </c>
      <c r="BA17" s="171"/>
      <c r="BB17" s="169">
        <f>IF(BB$32=0,IF(SUM(BD$32:$BY$32)=0,0,"¦"),HLOOKUP(BB$32,$C$9:$Z$29,ROW($C17)-ROW($C$9)+1,FALSE))</f>
        <v>0</v>
      </c>
      <c r="BC17" s="171"/>
      <c r="BD17" s="169">
        <f>IF(BD$32=0,IF(SUM(BF$32:$BY$32)=0,0,"¦"),HLOOKUP(BD$32,$C$9:$Z$29,ROW($C17)-ROW($C$9)+1,FALSE))</f>
        <v>0</v>
      </c>
      <c r="BE17" s="171"/>
      <c r="BF17" s="169" t="str">
        <f>IF(BF$32=0,IF(SUM(BH$32:$BY$32)=0,0,"¦"),HLOOKUP(BF$32,$C$9:$Z$29,ROW($C17)-ROW($C$9)+1,FALSE))</f>
        <v>¦</v>
      </c>
      <c r="BG17" s="171"/>
      <c r="BH17" s="169">
        <f>IF(BH$32=0,IF(SUM(BJ$32:$BY$32)=0,0,"¦"),HLOOKUP(BH$32,$C$9:$Z$29,ROW($C17)-ROW($C$9)+1,FALSE))</f>
        <v>0</v>
      </c>
      <c r="BI17" s="171"/>
      <c r="BJ17" s="169">
        <f>IF(BJ$32=0,IF(SUM(BL$32:$BY$32)=0,0,"¦"),HLOOKUP(BJ$32,$C$9:$Z$29,ROW($C17)-ROW($C$9)+1,FALSE))</f>
        <v>0</v>
      </c>
      <c r="BK17" s="171"/>
      <c r="BL17" s="169">
        <f>IF(BL$32=0,IF(SUM(BN$32:$BY$32)=0,0,"¦"),HLOOKUP(BL$32,$C$9:$Z$29,ROW($C17)-ROW($C$9)+1,FALSE))</f>
        <v>0</v>
      </c>
      <c r="BM17" s="171"/>
      <c r="BN17" s="169">
        <f>IF(BN$32=0,IF(SUM(BP$32:$BY$32)=0,0,"¦"),HLOOKUP(BN$32,$C$9:$Z$29,ROW($C17)-ROW($C$9)+1,FALSE))</f>
        <v>0</v>
      </c>
      <c r="BO17" s="171"/>
      <c r="BP17" s="169">
        <f>IF(BP$32=0,IF(SUM(BR$32:$BY$32)=0,0,"¦"),HLOOKUP(BP$32,$C$9:$Z$29,ROW($C17)-ROW($C$9)+1,FALSE))</f>
        <v>0</v>
      </c>
      <c r="BQ17" s="171"/>
      <c r="BR17" s="169">
        <f>IF(BR$32=0,IF(SUM(BT$32:$BY$32)=0,0,"¦"),HLOOKUP(BR$32,$C$9:$Z$29,ROW($C17)-ROW($C$9)+1,FALSE))</f>
        <v>0</v>
      </c>
      <c r="BS17" s="171"/>
      <c r="BT17" s="169">
        <f>IF(BT$32=0,IF(SUM(BV$32:$BY$32)=0,0,"¦"),HLOOKUP(BT$32,$C$9:$Z$29,ROW($C17)-ROW($C$9)+1,FALSE))</f>
        <v>0</v>
      </c>
      <c r="BU17" s="171"/>
      <c r="BV17" s="169">
        <f>IF(BV$32=0,IF(SUM(BX$32:$BY$32)=0,0,"¦"),HLOOKUP(BV$32,$C$9:$Z$29,ROW($C17)-ROW($C$9)+1,FALSE))</f>
        <v>0</v>
      </c>
      <c r="BW17" s="171"/>
      <c r="BX17" s="169">
        <f>IF(BX$32=0,IF(SUM($BY$32:BZ$32)=0,0,"¦"),HLOOKUP(BX$32,$C$9:$Z$29,ROW($C17)-ROW($C$9)+1,FALSE))</f>
        <v>0</v>
      </c>
      <c r="BY17" s="170"/>
      <c r="BZ17" s="48"/>
      <c r="CA17" s="48"/>
      <c r="CB17" s="48"/>
    </row>
    <row r="18" spans="1:80" ht="17" thickTop="1" thickBot="1" x14ac:dyDescent="0.25">
      <c r="A18" s="48"/>
      <c r="B18" s="104" t="s">
        <v>8</v>
      </c>
      <c r="C18" s="113">
        <f>IF(AND(C$9=0,SUM(D$9:$Z$9)=0),0,IF(C$9=0,"¦",HLOOKUP(C$9,Datos!$D$9:$W18,ROW(Datos!$D17)-ROW(Datos!$D$8)+1,FALSE)))</f>
        <v>0</v>
      </c>
      <c r="D18" s="113">
        <f>IF(AND(D$9=0,SUM(E$9:$Z$9)=0),0,IF(D$9=0,"¦",HLOOKUP(D$9,Datos!$D$9:$W18,ROW(Datos!$D17)-ROW(Datos!$D$8)+1,FALSE)))</f>
        <v>0</v>
      </c>
      <c r="E18" s="113">
        <f>IF(AND(E$9=0,SUM(F$9:$Z$9)=0),0,IF(E$9=0,"¦",HLOOKUP(E$9,Datos!$D$9:$W18,ROW(Datos!$D17)-ROW(Datos!$D$8)+1,FALSE)))</f>
        <v>0</v>
      </c>
      <c r="F18" s="113">
        <f>IF(AND(F$9=0,SUM(G$9:$Z$9)=0),0,IF(F$9=0,"¦",HLOOKUP(F$9,Datos!$D$9:$W18,ROW(Datos!$D17)-ROW(Datos!$D$8)+1,FALSE)))</f>
        <v>0</v>
      </c>
      <c r="G18" s="113" t="str">
        <f>IF(AND(G$9=0,SUM(H$9:$Z$9)=0),0,IF(G$9=0,"¦",HLOOKUP(G$9,Datos!$D$9:$W18,ROW(Datos!$D17)-ROW(Datos!$D$8)+1,FALSE)))</f>
        <v>¦</v>
      </c>
      <c r="H18" s="113">
        <f>IF(AND(H$9=0,SUM(I$9:$Z$9)=0),0,IF(H$9=0,"¦",HLOOKUP(H$9,Datos!$D$9:$W18,ROW(Datos!$D17)-ROW(Datos!$D$8)+1,FALSE)))</f>
        <v>0</v>
      </c>
      <c r="I18" s="113">
        <f>IF(AND(I$9=0,SUM(J$9:$Z$9)=0),0,IF(I$9=0,"¦",HLOOKUP(I$9,Datos!$D$9:$W18,ROW(Datos!$D17)-ROW(Datos!$D$8)+1,FALSE)))</f>
        <v>0</v>
      </c>
      <c r="J18" s="113">
        <f>IF(AND(J$9=0,SUM(K$9:$Z$9)=0),0,IF(J$9=0,"¦",HLOOKUP(J$9,Datos!$D$9:$W18,ROW(Datos!$D17)-ROW(Datos!$D$8)+1,FALSE)))</f>
        <v>0</v>
      </c>
      <c r="K18" s="113" t="str">
        <f>IF(AND(K$9=0,SUM(L$9:$Z$9)=0),0,IF(K$9=0,"¦",HLOOKUP(K$9,Datos!$D$9:$W18,ROW(Datos!$D17)-ROW(Datos!$D$8)+1,FALSE)))</f>
        <v>¦</v>
      </c>
      <c r="L18" s="113">
        <f>IF(AND(L$9=0,SUM(M$9:$Z$9)=0),0,IF(L$9=0,"¦",HLOOKUP(L$9,Datos!$D$9:$W18,ROW(Datos!$D17)-ROW(Datos!$D$8)+1,FALSE)))</f>
        <v>0</v>
      </c>
      <c r="M18" s="113">
        <f>IF(AND(M$9=0,SUM(N$9:$Z$9)=0),0,IF(M$9=0,"¦",HLOOKUP(M$9,Datos!$D$9:$W18,ROW(Datos!$D17)-ROW(Datos!$D$8)+1,FALSE)))</f>
        <v>1</v>
      </c>
      <c r="N18" s="113" t="str">
        <f>IF(AND(N$9=0,SUM(O$9:$Z$9)=0),0,IF(N$9=0,"¦",HLOOKUP(N$9,Datos!$D$9:$W18,ROW(Datos!$D17)-ROW(Datos!$D$8)+1,FALSE)))</f>
        <v>¦</v>
      </c>
      <c r="O18" s="113">
        <f>IF(AND(O$9=0,SUM(P$9:$Z$9)=0),0,IF(O$9=0,"¦",HLOOKUP(O$9,Datos!$D$9:$W18,ROW(Datos!$D17)-ROW(Datos!$D$8)+1,FALSE)))</f>
        <v>0</v>
      </c>
      <c r="P18" s="113">
        <f>IF(AND(P$9=0,SUM(Q$9:$Z$9)=0),0,IF(P$9=0,"¦",HLOOKUP(P$9,Datos!$D$9:$W18,ROW(Datos!$D17)-ROW(Datos!$D$8)+1,FALSE)))</f>
        <v>0</v>
      </c>
      <c r="Q18" s="113">
        <f>IF(AND(Q$9=0,SUM(R$9:$Z$9)=0),0,IF(Q$9=0,"¦",HLOOKUP(Q$9,Datos!$D$9:$W18,ROW(Datos!$D17)-ROW(Datos!$D$8)+1,FALSE)))</f>
        <v>0</v>
      </c>
      <c r="R18" s="113" t="str">
        <f>IF(AND(R$9=0,SUM(S$9:$Z$9)=0),0,IF(R$9=0,"¦",HLOOKUP(R$9,Datos!$D$9:$W18,ROW(Datos!$D17)-ROW(Datos!$D$8)+1,FALSE)))</f>
        <v>¦</v>
      </c>
      <c r="S18" s="113">
        <f>IF(AND(S$9=0,SUM(T$9:$Z$9)=0),0,IF(S$9=0,"¦",HLOOKUP(S$9,Datos!$D$9:$W18,ROW(Datos!$D17)-ROW(Datos!$D$8)+1,FALSE)))</f>
        <v>0</v>
      </c>
      <c r="T18" s="113">
        <f>IF(AND(T$9=0,SUM(U$9:$Z$9)=0),0,IF(T$9=0,"¦",HLOOKUP(T$9,Datos!$D$9:$W18,ROW(Datos!$D17)-ROW(Datos!$D$8)+1,FALSE)))</f>
        <v>0</v>
      </c>
      <c r="U18" s="113">
        <f>IF(AND(U$9=0,SUM(V$9:$Z$9)=0),0,IF(U$9=0,"¦",HLOOKUP(U$9,Datos!$D$9:$W18,ROW(Datos!$D17)-ROW(Datos!$D$8)+1,FALSE)))</f>
        <v>0</v>
      </c>
      <c r="V18" s="113">
        <f>IF(AND(V$9=0,SUM(W$9:$Z$9)=0),0,IF(V$9=0,"¦",HLOOKUP(V$9,Datos!$D$9:$W18,ROW(Datos!$D17)-ROW(Datos!$D$8)+1,FALSE)))</f>
        <v>0</v>
      </c>
      <c r="W18" s="113">
        <f>IF(AND(W$9=0,SUM(X$9:$Z$9)=0),0,IF(W$9=0,"¦",HLOOKUP(W$9,Datos!$D$9:$W18,ROW(Datos!$D17)-ROW(Datos!$D$8)+1,FALSE)))</f>
        <v>0</v>
      </c>
      <c r="X18" s="113">
        <f>IF(AND(X$9=0,SUM(Y$9:$Z$9)=0),0,IF(X$9=0,"¦",HLOOKUP(X$9,Datos!$D$9:$W18,ROW(Datos!$D17)-ROW(Datos!$D$8)+1,FALSE)))</f>
        <v>0</v>
      </c>
      <c r="Y18" s="113">
        <f>IF(AND(Y$9=0,SUM(Z$9:$Z$9)=0),0,IF(Y$9=0,"¦",HLOOKUP(Y$9,Datos!$D$9:$W18,ROW(Datos!$D17)-ROW(Datos!$D$8)+1,FALSE)))</f>
        <v>0</v>
      </c>
      <c r="Z18" s="145">
        <f>IF(AND(Z$9=0,SUM($Z$9:AA$9)=0),0,IF(Z$9=0,"¦",HLOOKUP(Z$9,Datos!$D$9:$W18,ROW(Datos!$D17)-ROW(Datos!$D$8)+1,FALSE)))</f>
        <v>0</v>
      </c>
      <c r="AA18" s="48"/>
      <c r="AB18" s="108" t="str">
        <f>IF(Datos!B18&gt;0,Datos!B18,"")</f>
        <v>Roscado exterior</v>
      </c>
      <c r="AC18" s="142" t="s">
        <v>8</v>
      </c>
      <c r="AD18" s="169">
        <f>IF(AD$32=0,IF(SUM(AF$32:$BY$32)=0,0,"¦"),HLOOKUP(AD$32,$C$9:$Z$29,ROW($C18)-ROW($C$9)+1,FALSE))</f>
        <v>0</v>
      </c>
      <c r="AE18" s="171"/>
      <c r="AF18" s="169">
        <f>IF(AF$32=0,IF(SUM(AH$32:$BY$32)=0,0,"¦"),HLOOKUP(AF$32,$C$9:$Z$29,ROW($C18)-ROW($C$9)+1,FALSE))</f>
        <v>0</v>
      </c>
      <c r="AG18" s="171"/>
      <c r="AH18" s="169">
        <f>IF(AH$32=0,IF(SUM(AJ$32:$BY$32)=0,0,"¦"),HLOOKUP(AH$32,$C$9:$Z$29,ROW($C18)-ROW($C$9)+1,FALSE))</f>
        <v>0</v>
      </c>
      <c r="AI18" s="171"/>
      <c r="AJ18" s="169">
        <f>IF(AJ$32=0,IF(SUM(AL$32:$BY$32)=0,0,"¦"),HLOOKUP(AJ$32,$C$9:$Z$29,ROW($C18)-ROW($C$9)+1,FALSE))</f>
        <v>0</v>
      </c>
      <c r="AK18" s="171"/>
      <c r="AL18" s="169" t="str">
        <f>IF(AL$32=0,IF(SUM(AN$32:$BY$32)=0,0,"¦"),HLOOKUP(AL$32,$C$9:$Z$29,ROW($C18)-ROW($C$9)+1,FALSE))</f>
        <v>¦</v>
      </c>
      <c r="AM18" s="171"/>
      <c r="AN18" s="169">
        <f>IF(AN$32=0,IF(SUM(AP$32:$BY$32)=0,0,"¦"),HLOOKUP(AN$32,$C$9:$Z$29,ROW($C18)-ROW($C$9)+1,FALSE))</f>
        <v>0</v>
      </c>
      <c r="AO18" s="171"/>
      <c r="AP18" s="169">
        <f>IF(AP$32=0,IF(SUM(AR$32:$BY$32)=0,0,"¦"),HLOOKUP(AP$32,$C$9:$Z$29,ROW($C18)-ROW($C$9)+1,FALSE))</f>
        <v>0</v>
      </c>
      <c r="AQ18" s="171"/>
      <c r="AR18" s="169">
        <f>IF(AR$32=0,IF(SUM(AT$32:$BY$32)=0,0,"¦"),HLOOKUP(AR$32,$C$9:$Z$29,ROW($C18)-ROW($C$9)+1,FALSE))</f>
        <v>0</v>
      </c>
      <c r="AS18" s="171"/>
      <c r="AT18" s="169" t="str">
        <f>IF(AT$32=0,IF(SUM(AV$32:$BY$32)=0,0,"¦"),HLOOKUP(AT$32,$C$9:$Z$29,ROW($C18)-ROW($C$9)+1,FALSE))</f>
        <v>¦</v>
      </c>
      <c r="AU18" s="171"/>
      <c r="AV18" s="169">
        <f>IF(AV$32=0,IF(SUM(AX$32:$BY$32)=0,0,"¦"),HLOOKUP(AV$32,$C$9:$Z$29,ROW($C18)-ROW($C$9)+1,FALSE))</f>
        <v>0</v>
      </c>
      <c r="AW18" s="171"/>
      <c r="AX18" s="169">
        <f>IF(AX$32=0,IF(SUM(AZ$32:$BY$32)=0,0,"¦"),HLOOKUP(AX$32,$C$9:$Z$29,ROW($C18)-ROW($C$9)+1,FALSE))</f>
        <v>1</v>
      </c>
      <c r="AY18" s="171"/>
      <c r="AZ18" s="169">
        <f>IF(AZ$32=0,IF(SUM(BB$32:$BY$32)=0,0,"¦"),HLOOKUP(AZ$32,$C$9:$Z$29,ROW($C18)-ROW($C$9)+1,FALSE))</f>
        <v>0</v>
      </c>
      <c r="BA18" s="171"/>
      <c r="BB18" s="169">
        <f>IF(BB$32=0,IF(SUM(BD$32:$BY$32)=0,0,"¦"),HLOOKUP(BB$32,$C$9:$Z$29,ROW($C18)-ROW($C$9)+1,FALSE))</f>
        <v>0</v>
      </c>
      <c r="BC18" s="171"/>
      <c r="BD18" s="169">
        <f>IF(BD$32=0,IF(SUM(BF$32:$BY$32)=0,0,"¦"),HLOOKUP(BD$32,$C$9:$Z$29,ROW($C18)-ROW($C$9)+1,FALSE))</f>
        <v>0</v>
      </c>
      <c r="BE18" s="171"/>
      <c r="BF18" s="169" t="str">
        <f>IF(BF$32=0,IF(SUM(BH$32:$BY$32)=0,0,"¦"),HLOOKUP(BF$32,$C$9:$Z$29,ROW($C18)-ROW($C$9)+1,FALSE))</f>
        <v>¦</v>
      </c>
      <c r="BG18" s="171"/>
      <c r="BH18" s="169">
        <f>IF(BH$32=0,IF(SUM(BJ$32:$BY$32)=0,0,"¦"),HLOOKUP(BH$32,$C$9:$Z$29,ROW($C18)-ROW($C$9)+1,FALSE))</f>
        <v>0</v>
      </c>
      <c r="BI18" s="171"/>
      <c r="BJ18" s="169">
        <f>IF(BJ$32=0,IF(SUM(BL$32:$BY$32)=0,0,"¦"),HLOOKUP(BJ$32,$C$9:$Z$29,ROW($C18)-ROW($C$9)+1,FALSE))</f>
        <v>0</v>
      </c>
      <c r="BK18" s="171"/>
      <c r="BL18" s="169">
        <f>IF(BL$32=0,IF(SUM(BN$32:$BY$32)=0,0,"¦"),HLOOKUP(BL$32,$C$9:$Z$29,ROW($C18)-ROW($C$9)+1,FALSE))</f>
        <v>0</v>
      </c>
      <c r="BM18" s="171"/>
      <c r="BN18" s="169">
        <f>IF(BN$32=0,IF(SUM(BP$32:$BY$32)=0,0,"¦"),HLOOKUP(BN$32,$C$9:$Z$29,ROW($C18)-ROW($C$9)+1,FALSE))</f>
        <v>0</v>
      </c>
      <c r="BO18" s="171"/>
      <c r="BP18" s="169">
        <f>IF(BP$32=0,IF(SUM(BR$32:$BY$32)=0,0,"¦"),HLOOKUP(BP$32,$C$9:$Z$29,ROW($C18)-ROW($C$9)+1,FALSE))</f>
        <v>0</v>
      </c>
      <c r="BQ18" s="171"/>
      <c r="BR18" s="169">
        <f>IF(BR$32=0,IF(SUM(BT$32:$BY$32)=0,0,"¦"),HLOOKUP(BR$32,$C$9:$Z$29,ROW($C18)-ROW($C$9)+1,FALSE))</f>
        <v>0</v>
      </c>
      <c r="BS18" s="171"/>
      <c r="BT18" s="169">
        <f>IF(BT$32=0,IF(SUM(BV$32:$BY$32)=0,0,"¦"),HLOOKUP(BT$32,$C$9:$Z$29,ROW($C18)-ROW($C$9)+1,FALSE))</f>
        <v>0</v>
      </c>
      <c r="BU18" s="171"/>
      <c r="BV18" s="169">
        <f>IF(BV$32=0,IF(SUM(BX$32:$BY$32)=0,0,"¦"),HLOOKUP(BV$32,$C$9:$Z$29,ROW($C18)-ROW($C$9)+1,FALSE))</f>
        <v>0</v>
      </c>
      <c r="BW18" s="171"/>
      <c r="BX18" s="169">
        <f>IF(BX$32=0,IF(SUM($BY$32:BZ$32)=0,0,"¦"),HLOOKUP(BX$32,$C$9:$Z$29,ROW($C18)-ROW($C$9)+1,FALSE))</f>
        <v>0</v>
      </c>
      <c r="BY18" s="170"/>
      <c r="BZ18" s="48"/>
      <c r="CA18" s="48"/>
      <c r="CB18" s="48"/>
    </row>
    <row r="19" spans="1:80" ht="17" thickTop="1" thickBot="1" x14ac:dyDescent="0.25">
      <c r="A19" s="48"/>
      <c r="B19" s="104" t="s">
        <v>9</v>
      </c>
      <c r="C19" s="113">
        <f>IF(AND(C$9=0,SUM(D$9:$Z$9)=0),0,IF(C$9=0,"¦",HLOOKUP(C$9,Datos!$D$9:$W19,ROW(Datos!$D18)-ROW(Datos!$D$8)+1,FALSE)))</f>
        <v>0</v>
      </c>
      <c r="D19" s="113">
        <f>IF(AND(D$9=0,SUM(E$9:$Z$9)=0),0,IF(D$9=0,"¦",HLOOKUP(D$9,Datos!$D$9:$W19,ROW(Datos!$D18)-ROW(Datos!$D$8)+1,FALSE)))</f>
        <v>0</v>
      </c>
      <c r="E19" s="113">
        <f>IF(AND(E$9=0,SUM(F$9:$Z$9)=0),0,IF(E$9=0,"¦",HLOOKUP(E$9,Datos!$D$9:$W19,ROW(Datos!$D18)-ROW(Datos!$D$8)+1,FALSE)))</f>
        <v>0</v>
      </c>
      <c r="F19" s="113">
        <f>IF(AND(F$9=0,SUM(G$9:$Z$9)=0),0,IF(F$9=0,"¦",HLOOKUP(F$9,Datos!$D$9:$W19,ROW(Datos!$D18)-ROW(Datos!$D$8)+1,FALSE)))</f>
        <v>0</v>
      </c>
      <c r="G19" s="113" t="str">
        <f>IF(AND(G$9=0,SUM(H$9:$Z$9)=0),0,IF(G$9=0,"¦",HLOOKUP(G$9,Datos!$D$9:$W19,ROW(Datos!$D18)-ROW(Datos!$D$8)+1,FALSE)))</f>
        <v>¦</v>
      </c>
      <c r="H19" s="113">
        <f>IF(AND(H$9=0,SUM(I$9:$Z$9)=0),0,IF(H$9=0,"¦",HLOOKUP(H$9,Datos!$D$9:$W19,ROW(Datos!$D18)-ROW(Datos!$D$8)+1,FALSE)))</f>
        <v>0</v>
      </c>
      <c r="I19" s="113">
        <f>IF(AND(I$9=0,SUM(J$9:$Z$9)=0),0,IF(I$9=0,"¦",HLOOKUP(I$9,Datos!$D$9:$W19,ROW(Datos!$D18)-ROW(Datos!$D$8)+1,FALSE)))</f>
        <v>0</v>
      </c>
      <c r="J19" s="113">
        <f>IF(AND(J$9=0,SUM(K$9:$Z$9)=0),0,IF(J$9=0,"¦",HLOOKUP(J$9,Datos!$D$9:$W19,ROW(Datos!$D18)-ROW(Datos!$D$8)+1,FALSE)))</f>
        <v>0</v>
      </c>
      <c r="K19" s="113" t="str">
        <f>IF(AND(K$9=0,SUM(L$9:$Z$9)=0),0,IF(K$9=0,"¦",HLOOKUP(K$9,Datos!$D$9:$W19,ROW(Datos!$D18)-ROW(Datos!$D$8)+1,FALSE)))</f>
        <v>¦</v>
      </c>
      <c r="L19" s="113">
        <f>IF(AND(L$9=0,SUM(M$9:$Z$9)=0),0,IF(L$9=0,"¦",HLOOKUP(L$9,Datos!$D$9:$W19,ROW(Datos!$D18)-ROW(Datos!$D$8)+1,FALSE)))</f>
        <v>0</v>
      </c>
      <c r="M19" s="113">
        <f>IF(AND(M$9=0,SUM(N$9:$Z$9)=0),0,IF(M$9=0,"¦",HLOOKUP(M$9,Datos!$D$9:$W19,ROW(Datos!$D18)-ROW(Datos!$D$8)+1,FALSE)))</f>
        <v>0</v>
      </c>
      <c r="N19" s="113" t="str">
        <f>IF(AND(N$9=0,SUM(O$9:$Z$9)=0),0,IF(N$9=0,"¦",HLOOKUP(N$9,Datos!$D$9:$W19,ROW(Datos!$D18)-ROW(Datos!$D$8)+1,FALSE)))</f>
        <v>¦</v>
      </c>
      <c r="O19" s="113">
        <f>IF(AND(O$9=0,SUM(P$9:$Z$9)=0),0,IF(O$9=0,"¦",HLOOKUP(O$9,Datos!$D$9:$W19,ROW(Datos!$D18)-ROW(Datos!$D$8)+1,FALSE)))</f>
        <v>0</v>
      </c>
      <c r="P19" s="113">
        <f>IF(AND(P$9=0,SUM(Q$9:$Z$9)=0),0,IF(P$9=0,"¦",HLOOKUP(P$9,Datos!$D$9:$W19,ROW(Datos!$D18)-ROW(Datos!$D$8)+1,FALSE)))</f>
        <v>0</v>
      </c>
      <c r="Q19" s="113">
        <f>IF(AND(Q$9=0,SUM(R$9:$Z$9)=0),0,IF(Q$9=0,"¦",HLOOKUP(Q$9,Datos!$D$9:$W19,ROW(Datos!$D18)-ROW(Datos!$D$8)+1,FALSE)))</f>
        <v>0</v>
      </c>
      <c r="R19" s="113" t="str">
        <f>IF(AND(R$9=0,SUM(S$9:$Z$9)=0),0,IF(R$9=0,"¦",HLOOKUP(R$9,Datos!$D$9:$W19,ROW(Datos!$D18)-ROW(Datos!$D$8)+1,FALSE)))</f>
        <v>¦</v>
      </c>
      <c r="S19" s="113">
        <f>IF(AND(S$9=0,SUM(T$9:$Z$9)=0),0,IF(S$9=0,"¦",HLOOKUP(S$9,Datos!$D$9:$W19,ROW(Datos!$D18)-ROW(Datos!$D$8)+1,FALSE)))</f>
        <v>1</v>
      </c>
      <c r="T19" s="113">
        <f>IF(AND(T$9=0,SUM(U$9:$Z$9)=0),0,IF(T$9=0,"¦",HLOOKUP(T$9,Datos!$D$9:$W19,ROW(Datos!$D18)-ROW(Datos!$D$8)+1,FALSE)))</f>
        <v>0</v>
      </c>
      <c r="U19" s="113">
        <f>IF(AND(U$9=0,SUM(V$9:$Z$9)=0),0,IF(U$9=0,"¦",HLOOKUP(U$9,Datos!$D$9:$W19,ROW(Datos!$D18)-ROW(Datos!$D$8)+1,FALSE)))</f>
        <v>1</v>
      </c>
      <c r="V19" s="113">
        <f>IF(AND(V$9=0,SUM(W$9:$Z$9)=0),0,IF(V$9=0,"¦",HLOOKUP(V$9,Datos!$D$9:$W19,ROW(Datos!$D18)-ROW(Datos!$D$8)+1,FALSE)))</f>
        <v>0</v>
      </c>
      <c r="W19" s="113">
        <f>IF(AND(W$9=0,SUM(X$9:$Z$9)=0),0,IF(W$9=0,"¦",HLOOKUP(W$9,Datos!$D$9:$W19,ROW(Datos!$D18)-ROW(Datos!$D$8)+1,FALSE)))</f>
        <v>0</v>
      </c>
      <c r="X19" s="113">
        <f>IF(AND(X$9=0,SUM(Y$9:$Z$9)=0),0,IF(X$9=0,"¦",HLOOKUP(X$9,Datos!$D$9:$W19,ROW(Datos!$D18)-ROW(Datos!$D$8)+1,FALSE)))</f>
        <v>0</v>
      </c>
      <c r="Y19" s="113">
        <f>IF(AND(Y$9=0,SUM(Z$9:$Z$9)=0),0,IF(Y$9=0,"¦",HLOOKUP(Y$9,Datos!$D$9:$W19,ROW(Datos!$D18)-ROW(Datos!$D$8)+1,FALSE)))</f>
        <v>0</v>
      </c>
      <c r="Z19" s="145">
        <f>IF(AND(Z$9=0,SUM($Z$9:AA$9)=0),0,IF(Z$9=0,"¦",HLOOKUP(Z$9,Datos!$D$9:$W19,ROW(Datos!$D18)-ROW(Datos!$D$8)+1,FALSE)))</f>
        <v>0</v>
      </c>
      <c r="AA19" s="48"/>
      <c r="AB19" s="108" t="str">
        <f>IF(Datos!B19&gt;0,Datos!B19,"")</f>
        <v>Chaflanado</v>
      </c>
      <c r="AC19" s="142" t="s">
        <v>9</v>
      </c>
      <c r="AD19" s="169">
        <f>IF(AD$32=0,IF(SUM(AF$32:$BY$32)=0,0,"¦"),HLOOKUP(AD$32,$C$9:$Z$29,ROW($C19)-ROW($C$9)+1,FALSE))</f>
        <v>0</v>
      </c>
      <c r="AE19" s="171"/>
      <c r="AF19" s="169">
        <f>IF(AF$32=0,IF(SUM(AH$32:$BY$32)=0,0,"¦"),HLOOKUP(AF$32,$C$9:$Z$29,ROW($C19)-ROW($C$9)+1,FALSE))</f>
        <v>0</v>
      </c>
      <c r="AG19" s="171"/>
      <c r="AH19" s="169">
        <f>IF(AH$32=0,IF(SUM(AJ$32:$BY$32)=0,0,"¦"),HLOOKUP(AH$32,$C$9:$Z$29,ROW($C19)-ROW($C$9)+1,FALSE))</f>
        <v>0</v>
      </c>
      <c r="AI19" s="171"/>
      <c r="AJ19" s="169">
        <f>IF(AJ$32=0,IF(SUM(AL$32:$BY$32)=0,0,"¦"),HLOOKUP(AJ$32,$C$9:$Z$29,ROW($C19)-ROW($C$9)+1,FALSE))</f>
        <v>0</v>
      </c>
      <c r="AK19" s="171"/>
      <c r="AL19" s="169" t="str">
        <f>IF(AL$32=0,IF(SUM(AN$32:$BY$32)=0,0,"¦"),HLOOKUP(AL$32,$C$9:$Z$29,ROW($C19)-ROW($C$9)+1,FALSE))</f>
        <v>¦</v>
      </c>
      <c r="AM19" s="171"/>
      <c r="AN19" s="169">
        <f>IF(AN$32=0,IF(SUM(AP$32:$BY$32)=0,0,"¦"),HLOOKUP(AN$32,$C$9:$Z$29,ROW($C19)-ROW($C$9)+1,FALSE))</f>
        <v>0</v>
      </c>
      <c r="AO19" s="171"/>
      <c r="AP19" s="169">
        <f>IF(AP$32=0,IF(SUM(AR$32:$BY$32)=0,0,"¦"),HLOOKUP(AP$32,$C$9:$Z$29,ROW($C19)-ROW($C$9)+1,FALSE))</f>
        <v>0</v>
      </c>
      <c r="AQ19" s="171"/>
      <c r="AR19" s="169">
        <f>IF(AR$32=0,IF(SUM(AT$32:$BY$32)=0,0,"¦"),HLOOKUP(AR$32,$C$9:$Z$29,ROW($C19)-ROW($C$9)+1,FALSE))</f>
        <v>0</v>
      </c>
      <c r="AS19" s="171"/>
      <c r="AT19" s="169" t="str">
        <f>IF(AT$32=0,IF(SUM(AV$32:$BY$32)=0,0,"¦"),HLOOKUP(AT$32,$C$9:$Z$29,ROW($C19)-ROW($C$9)+1,FALSE))</f>
        <v>¦</v>
      </c>
      <c r="AU19" s="171"/>
      <c r="AV19" s="169">
        <f>IF(AV$32=0,IF(SUM(AX$32:$BY$32)=0,0,"¦"),HLOOKUP(AV$32,$C$9:$Z$29,ROW($C19)-ROW($C$9)+1,FALSE))</f>
        <v>0</v>
      </c>
      <c r="AW19" s="171"/>
      <c r="AX19" s="169">
        <f>IF(AX$32=0,IF(SUM(AZ$32:$BY$32)=0,0,"¦"),HLOOKUP(AX$32,$C$9:$Z$29,ROW($C19)-ROW($C$9)+1,FALSE))</f>
        <v>0</v>
      </c>
      <c r="AY19" s="171"/>
      <c r="AZ19" s="169">
        <f>IF(AZ$32=0,IF(SUM(BB$32:$BY$32)=0,0,"¦"),HLOOKUP(AZ$32,$C$9:$Z$29,ROW($C19)-ROW($C$9)+1,FALSE))</f>
        <v>0</v>
      </c>
      <c r="BA19" s="171"/>
      <c r="BB19" s="169">
        <f>IF(BB$32=0,IF(SUM(BD$32:$BY$32)=0,0,"¦"),HLOOKUP(BB$32,$C$9:$Z$29,ROW($C19)-ROW($C$9)+1,FALSE))</f>
        <v>0</v>
      </c>
      <c r="BC19" s="171"/>
      <c r="BD19" s="169">
        <f>IF(BD$32=0,IF(SUM(BF$32:$BY$32)=0,0,"¦"),HLOOKUP(BD$32,$C$9:$Z$29,ROW($C19)-ROW($C$9)+1,FALSE))</f>
        <v>0</v>
      </c>
      <c r="BE19" s="171"/>
      <c r="BF19" s="169" t="str">
        <f>IF(BF$32=0,IF(SUM(BH$32:$BY$32)=0,0,"¦"),HLOOKUP(BF$32,$C$9:$Z$29,ROW($C19)-ROW($C$9)+1,FALSE))</f>
        <v>¦</v>
      </c>
      <c r="BG19" s="171"/>
      <c r="BH19" s="169">
        <f>IF(BH$32=0,IF(SUM(BJ$32:$BY$32)=0,0,"¦"),HLOOKUP(BH$32,$C$9:$Z$29,ROW($C19)-ROW($C$9)+1,FALSE))</f>
        <v>1</v>
      </c>
      <c r="BI19" s="171"/>
      <c r="BJ19" s="169">
        <f>IF(BJ$32=0,IF(SUM(BL$32:$BY$32)=0,0,"¦"),HLOOKUP(BJ$32,$C$9:$Z$29,ROW($C19)-ROW($C$9)+1,FALSE))</f>
        <v>0</v>
      </c>
      <c r="BK19" s="171"/>
      <c r="BL19" s="169">
        <f>IF(BL$32=0,IF(SUM(BN$32:$BY$32)=0,0,"¦"),HLOOKUP(BL$32,$C$9:$Z$29,ROW($C19)-ROW($C$9)+1,FALSE))</f>
        <v>1</v>
      </c>
      <c r="BM19" s="171"/>
      <c r="BN19" s="169">
        <f>IF(BN$32=0,IF(SUM(BP$32:$BY$32)=0,0,"¦"),HLOOKUP(BN$32,$C$9:$Z$29,ROW($C19)-ROW($C$9)+1,FALSE))</f>
        <v>0</v>
      </c>
      <c r="BO19" s="171"/>
      <c r="BP19" s="169">
        <f>IF(BP$32=0,IF(SUM(BR$32:$BY$32)=0,0,"¦"),HLOOKUP(BP$32,$C$9:$Z$29,ROW($C19)-ROW($C$9)+1,FALSE))</f>
        <v>0</v>
      </c>
      <c r="BQ19" s="171"/>
      <c r="BR19" s="169">
        <f>IF(BR$32=0,IF(SUM(BT$32:$BY$32)=0,0,"¦"),HLOOKUP(BR$32,$C$9:$Z$29,ROW($C19)-ROW($C$9)+1,FALSE))</f>
        <v>0</v>
      </c>
      <c r="BS19" s="171"/>
      <c r="BT19" s="169">
        <f>IF(BT$32=0,IF(SUM(BV$32:$BY$32)=0,0,"¦"),HLOOKUP(BT$32,$C$9:$Z$29,ROW($C19)-ROW($C$9)+1,FALSE))</f>
        <v>0</v>
      </c>
      <c r="BU19" s="171"/>
      <c r="BV19" s="169">
        <f>IF(BV$32=0,IF(SUM(BX$32:$BY$32)=0,0,"¦"),HLOOKUP(BV$32,$C$9:$Z$29,ROW($C19)-ROW($C$9)+1,FALSE))</f>
        <v>0</v>
      </c>
      <c r="BW19" s="171"/>
      <c r="BX19" s="169">
        <f>IF(BX$32=0,IF(SUM($BY$32:BZ$32)=0,0,"¦"),HLOOKUP(BX$32,$C$9:$Z$29,ROW($C19)-ROW($C$9)+1,FALSE))</f>
        <v>0</v>
      </c>
      <c r="BY19" s="170"/>
      <c r="BZ19" s="48"/>
      <c r="CA19" s="48"/>
      <c r="CB19" s="48"/>
    </row>
    <row r="20" spans="1:80" ht="17" thickTop="1" thickBot="1" x14ac:dyDescent="0.25">
      <c r="A20" s="48"/>
      <c r="B20" s="104" t="s">
        <v>10</v>
      </c>
      <c r="C20" s="113">
        <f>IF(AND(C$9=0,SUM(D$9:$Z$9)=0),0,IF(C$9=0,"¦",HLOOKUP(C$9,Datos!$D$9:$W20,ROW(Datos!$D19)-ROW(Datos!$D$8)+1,FALSE)))</f>
        <v>0</v>
      </c>
      <c r="D20" s="113">
        <f>IF(AND(D$9=0,SUM(E$9:$Z$9)=0),0,IF(D$9=0,"¦",HLOOKUP(D$9,Datos!$D$9:$W20,ROW(Datos!$D19)-ROW(Datos!$D$8)+1,FALSE)))</f>
        <v>0</v>
      </c>
      <c r="E20" s="113">
        <f>IF(AND(E$9=0,SUM(F$9:$Z$9)=0),0,IF(E$9=0,"¦",HLOOKUP(E$9,Datos!$D$9:$W20,ROW(Datos!$D19)-ROW(Datos!$D$8)+1,FALSE)))</f>
        <v>0</v>
      </c>
      <c r="F20" s="113">
        <f>IF(AND(F$9=0,SUM(G$9:$Z$9)=0),0,IF(F$9=0,"¦",HLOOKUP(F$9,Datos!$D$9:$W20,ROW(Datos!$D19)-ROW(Datos!$D$8)+1,FALSE)))</f>
        <v>0</v>
      </c>
      <c r="G20" s="113" t="str">
        <f>IF(AND(G$9=0,SUM(H$9:$Z$9)=0),0,IF(G$9=0,"¦",HLOOKUP(G$9,Datos!$D$9:$W20,ROW(Datos!$D19)-ROW(Datos!$D$8)+1,FALSE)))</f>
        <v>¦</v>
      </c>
      <c r="H20" s="113">
        <f>IF(AND(H$9=0,SUM(I$9:$Z$9)=0),0,IF(H$9=0,"¦",HLOOKUP(H$9,Datos!$D$9:$W20,ROW(Datos!$D19)-ROW(Datos!$D$8)+1,FALSE)))</f>
        <v>1</v>
      </c>
      <c r="I20" s="113">
        <f>IF(AND(I$9=0,SUM(J$9:$Z$9)=0),0,IF(I$9=0,"¦",HLOOKUP(I$9,Datos!$D$9:$W20,ROW(Datos!$D19)-ROW(Datos!$D$8)+1,FALSE)))</f>
        <v>1</v>
      </c>
      <c r="J20" s="113">
        <f>IF(AND(J$9=0,SUM(K$9:$Z$9)=0),0,IF(J$9=0,"¦",HLOOKUP(J$9,Datos!$D$9:$W20,ROW(Datos!$D19)-ROW(Datos!$D$8)+1,FALSE)))</f>
        <v>1</v>
      </c>
      <c r="K20" s="113" t="str">
        <f>IF(AND(K$9=0,SUM(L$9:$Z$9)=0),0,IF(K$9=0,"¦",HLOOKUP(K$9,Datos!$D$9:$W20,ROW(Datos!$D19)-ROW(Datos!$D$8)+1,FALSE)))</f>
        <v>¦</v>
      </c>
      <c r="L20" s="113">
        <f>IF(AND(L$9=0,SUM(M$9:$Z$9)=0),0,IF(L$9=0,"¦",HLOOKUP(L$9,Datos!$D$9:$W20,ROW(Datos!$D19)-ROW(Datos!$D$8)+1,FALSE)))</f>
        <v>0</v>
      </c>
      <c r="M20" s="113">
        <f>IF(AND(M$9=0,SUM(N$9:$Z$9)=0),0,IF(M$9=0,"¦",HLOOKUP(M$9,Datos!$D$9:$W20,ROW(Datos!$D19)-ROW(Datos!$D$8)+1,FALSE)))</f>
        <v>1</v>
      </c>
      <c r="N20" s="113" t="str">
        <f>IF(AND(N$9=0,SUM(O$9:$Z$9)=0),0,IF(N$9=0,"¦",HLOOKUP(N$9,Datos!$D$9:$W20,ROW(Datos!$D19)-ROW(Datos!$D$8)+1,FALSE)))</f>
        <v>¦</v>
      </c>
      <c r="O20" s="113">
        <f>IF(AND(O$9=0,SUM(P$9:$Z$9)=0),0,IF(O$9=0,"¦",HLOOKUP(O$9,Datos!$D$9:$W20,ROW(Datos!$D19)-ROW(Datos!$D$8)+1,FALSE)))</f>
        <v>0</v>
      </c>
      <c r="P20" s="113">
        <f>IF(AND(P$9=0,SUM(Q$9:$Z$9)=0),0,IF(P$9=0,"¦",HLOOKUP(P$9,Datos!$D$9:$W20,ROW(Datos!$D19)-ROW(Datos!$D$8)+1,FALSE)))</f>
        <v>0</v>
      </c>
      <c r="Q20" s="113">
        <f>IF(AND(Q$9=0,SUM(R$9:$Z$9)=0),0,IF(Q$9=0,"¦",HLOOKUP(Q$9,Datos!$D$9:$W20,ROW(Datos!$D19)-ROW(Datos!$D$8)+1,FALSE)))</f>
        <v>0</v>
      </c>
      <c r="R20" s="113" t="str">
        <f>IF(AND(R$9=0,SUM(S$9:$Z$9)=0),0,IF(R$9=0,"¦",HLOOKUP(R$9,Datos!$D$9:$W20,ROW(Datos!$D19)-ROW(Datos!$D$8)+1,FALSE)))</f>
        <v>¦</v>
      </c>
      <c r="S20" s="113">
        <f>IF(AND(S$9=0,SUM(T$9:$Z$9)=0),0,IF(S$9=0,"¦",HLOOKUP(S$9,Datos!$D$9:$W20,ROW(Datos!$D19)-ROW(Datos!$D$8)+1,FALSE)))</f>
        <v>0</v>
      </c>
      <c r="T20" s="113">
        <f>IF(AND(T$9=0,SUM(U$9:$Z$9)=0),0,IF(T$9=0,"¦",HLOOKUP(T$9,Datos!$D$9:$W20,ROW(Datos!$D19)-ROW(Datos!$D$8)+1,FALSE)))</f>
        <v>0</v>
      </c>
      <c r="U20" s="113">
        <f>IF(AND(U$9=0,SUM(V$9:$Z$9)=0),0,IF(U$9=0,"¦",HLOOKUP(U$9,Datos!$D$9:$W20,ROW(Datos!$D19)-ROW(Datos!$D$8)+1,FALSE)))</f>
        <v>0</v>
      </c>
      <c r="V20" s="113">
        <f>IF(AND(V$9=0,SUM(W$9:$Z$9)=0),0,IF(V$9=0,"¦",HLOOKUP(V$9,Datos!$D$9:$W20,ROW(Datos!$D19)-ROW(Datos!$D$8)+1,FALSE)))</f>
        <v>0</v>
      </c>
      <c r="W20" s="113">
        <f>IF(AND(W$9=0,SUM(X$9:$Z$9)=0),0,IF(W$9=0,"¦",HLOOKUP(W$9,Datos!$D$9:$W20,ROW(Datos!$D19)-ROW(Datos!$D$8)+1,FALSE)))</f>
        <v>0</v>
      </c>
      <c r="X20" s="113">
        <f>IF(AND(X$9=0,SUM(Y$9:$Z$9)=0),0,IF(X$9=0,"¦",HLOOKUP(X$9,Datos!$D$9:$W20,ROW(Datos!$D19)-ROW(Datos!$D$8)+1,FALSE)))</f>
        <v>0</v>
      </c>
      <c r="Y20" s="113">
        <f>IF(AND(Y$9=0,SUM(Z$9:$Z$9)=0),0,IF(Y$9=0,"¦",HLOOKUP(Y$9,Datos!$D$9:$W20,ROW(Datos!$D19)-ROW(Datos!$D$8)+1,FALSE)))</f>
        <v>0</v>
      </c>
      <c r="Z20" s="145">
        <f>IF(AND(Z$9=0,SUM($Z$9:AA$9)=0),0,IF(Z$9=0,"¦",HLOOKUP(Z$9,Datos!$D$9:$W20,ROW(Datos!$D19)-ROW(Datos!$D$8)+1,FALSE)))</f>
        <v>0</v>
      </c>
      <c r="AA20" s="48"/>
      <c r="AB20" s="108" t="str">
        <f>IF(Datos!B20&gt;0,Datos!B20,"")</f>
        <v>Taladrado</v>
      </c>
      <c r="AC20" s="142" t="s">
        <v>10</v>
      </c>
      <c r="AD20" s="169">
        <f>IF(AD$32=0,IF(SUM(AF$32:$BY$32)=0,0,"¦"),HLOOKUP(AD$32,$C$9:$Z$29,ROW($C20)-ROW($C$9)+1,FALSE))</f>
        <v>0</v>
      </c>
      <c r="AE20" s="171"/>
      <c r="AF20" s="169">
        <f>IF(AF$32=0,IF(SUM(AH$32:$BY$32)=0,0,"¦"),HLOOKUP(AF$32,$C$9:$Z$29,ROW($C20)-ROW($C$9)+1,FALSE))</f>
        <v>0</v>
      </c>
      <c r="AG20" s="171"/>
      <c r="AH20" s="169">
        <f>IF(AH$32=0,IF(SUM(AJ$32:$BY$32)=0,0,"¦"),HLOOKUP(AH$32,$C$9:$Z$29,ROW($C20)-ROW($C$9)+1,FALSE))</f>
        <v>0</v>
      </c>
      <c r="AI20" s="171"/>
      <c r="AJ20" s="169">
        <f>IF(AJ$32=0,IF(SUM(AL$32:$BY$32)=0,0,"¦"),HLOOKUP(AJ$32,$C$9:$Z$29,ROW($C20)-ROW($C$9)+1,FALSE))</f>
        <v>0</v>
      </c>
      <c r="AK20" s="171"/>
      <c r="AL20" s="169" t="str">
        <f>IF(AL$32=0,IF(SUM(AN$32:$BY$32)=0,0,"¦"),HLOOKUP(AL$32,$C$9:$Z$29,ROW($C20)-ROW($C$9)+1,FALSE))</f>
        <v>¦</v>
      </c>
      <c r="AM20" s="171"/>
      <c r="AN20" s="169">
        <f>IF(AN$32=0,IF(SUM(AP$32:$BY$32)=0,0,"¦"),HLOOKUP(AN$32,$C$9:$Z$29,ROW($C20)-ROW($C$9)+1,FALSE))</f>
        <v>1</v>
      </c>
      <c r="AO20" s="171"/>
      <c r="AP20" s="169">
        <f>IF(AP$32=0,IF(SUM(AR$32:$BY$32)=0,0,"¦"),HLOOKUP(AP$32,$C$9:$Z$29,ROW($C20)-ROW($C$9)+1,FALSE))</f>
        <v>1</v>
      </c>
      <c r="AQ20" s="171"/>
      <c r="AR20" s="169">
        <f>IF(AR$32=0,IF(SUM(AT$32:$BY$32)=0,0,"¦"),HLOOKUP(AR$32,$C$9:$Z$29,ROW($C20)-ROW($C$9)+1,FALSE))</f>
        <v>1</v>
      </c>
      <c r="AS20" s="171"/>
      <c r="AT20" s="169" t="str">
        <f>IF(AT$32=0,IF(SUM(AV$32:$BY$32)=0,0,"¦"),HLOOKUP(AT$32,$C$9:$Z$29,ROW($C20)-ROW($C$9)+1,FALSE))</f>
        <v>¦</v>
      </c>
      <c r="AU20" s="171"/>
      <c r="AV20" s="169">
        <f>IF(AV$32=0,IF(SUM(AX$32:$BY$32)=0,0,"¦"),HLOOKUP(AV$32,$C$9:$Z$29,ROW($C20)-ROW($C$9)+1,FALSE))</f>
        <v>0</v>
      </c>
      <c r="AW20" s="171"/>
      <c r="AX20" s="169">
        <f>IF(AX$32=0,IF(SUM(AZ$32:$BY$32)=0,0,"¦"),HLOOKUP(AX$32,$C$9:$Z$29,ROW($C20)-ROW($C$9)+1,FALSE))</f>
        <v>1</v>
      </c>
      <c r="AY20" s="171"/>
      <c r="AZ20" s="169">
        <f>IF(AZ$32=0,IF(SUM(BB$32:$BY$32)=0,0,"¦"),HLOOKUP(AZ$32,$C$9:$Z$29,ROW($C20)-ROW($C$9)+1,FALSE))</f>
        <v>0</v>
      </c>
      <c r="BA20" s="171"/>
      <c r="BB20" s="169">
        <f>IF(BB$32=0,IF(SUM(BD$32:$BY$32)=0,0,"¦"),HLOOKUP(BB$32,$C$9:$Z$29,ROW($C20)-ROW($C$9)+1,FALSE))</f>
        <v>0</v>
      </c>
      <c r="BC20" s="171"/>
      <c r="BD20" s="169">
        <f>IF(BD$32=0,IF(SUM(BF$32:$BY$32)=0,0,"¦"),HLOOKUP(BD$32,$C$9:$Z$29,ROW($C20)-ROW($C$9)+1,FALSE))</f>
        <v>0</v>
      </c>
      <c r="BE20" s="171"/>
      <c r="BF20" s="169" t="str">
        <f>IF(BF$32=0,IF(SUM(BH$32:$BY$32)=0,0,"¦"),HLOOKUP(BF$32,$C$9:$Z$29,ROW($C20)-ROW($C$9)+1,FALSE))</f>
        <v>¦</v>
      </c>
      <c r="BG20" s="171"/>
      <c r="BH20" s="169">
        <f>IF(BH$32=0,IF(SUM(BJ$32:$BY$32)=0,0,"¦"),HLOOKUP(BH$32,$C$9:$Z$29,ROW($C20)-ROW($C$9)+1,FALSE))</f>
        <v>0</v>
      </c>
      <c r="BI20" s="171"/>
      <c r="BJ20" s="169">
        <f>IF(BJ$32=0,IF(SUM(BL$32:$BY$32)=0,0,"¦"),HLOOKUP(BJ$32,$C$9:$Z$29,ROW($C20)-ROW($C$9)+1,FALSE))</f>
        <v>0</v>
      </c>
      <c r="BK20" s="171"/>
      <c r="BL20" s="169">
        <f>IF(BL$32=0,IF(SUM(BN$32:$BY$32)=0,0,"¦"),HLOOKUP(BL$32,$C$9:$Z$29,ROW($C20)-ROW($C$9)+1,FALSE))</f>
        <v>0</v>
      </c>
      <c r="BM20" s="171"/>
      <c r="BN20" s="169">
        <f>IF(BN$32=0,IF(SUM(BP$32:$BY$32)=0,0,"¦"),HLOOKUP(BN$32,$C$9:$Z$29,ROW($C20)-ROW($C$9)+1,FALSE))</f>
        <v>0</v>
      </c>
      <c r="BO20" s="171"/>
      <c r="BP20" s="169">
        <f>IF(BP$32=0,IF(SUM(BR$32:$BY$32)=0,0,"¦"),HLOOKUP(BP$32,$C$9:$Z$29,ROW($C20)-ROW($C$9)+1,FALSE))</f>
        <v>0</v>
      </c>
      <c r="BQ20" s="171"/>
      <c r="BR20" s="169">
        <f>IF(BR$32=0,IF(SUM(BT$32:$BY$32)=0,0,"¦"),HLOOKUP(BR$32,$C$9:$Z$29,ROW($C20)-ROW($C$9)+1,FALSE))</f>
        <v>0</v>
      </c>
      <c r="BS20" s="171"/>
      <c r="BT20" s="169">
        <f>IF(BT$32=0,IF(SUM(BV$32:$BY$32)=0,0,"¦"),HLOOKUP(BT$32,$C$9:$Z$29,ROW($C20)-ROW($C$9)+1,FALSE))</f>
        <v>0</v>
      </c>
      <c r="BU20" s="171"/>
      <c r="BV20" s="169">
        <f>IF(BV$32=0,IF(SUM(BX$32:$BY$32)=0,0,"¦"),HLOOKUP(BV$32,$C$9:$Z$29,ROW($C20)-ROW($C$9)+1,FALSE))</f>
        <v>0</v>
      </c>
      <c r="BW20" s="171"/>
      <c r="BX20" s="169">
        <f>IF(BX$32=0,IF(SUM($BY$32:BZ$32)=0,0,"¦"),HLOOKUP(BX$32,$C$9:$Z$29,ROW($C20)-ROW($C$9)+1,FALSE))</f>
        <v>0</v>
      </c>
      <c r="BY20" s="170"/>
      <c r="BZ20" s="48"/>
      <c r="CA20" s="48"/>
      <c r="CB20" s="48"/>
    </row>
    <row r="21" spans="1:80" ht="17" thickTop="1" thickBot="1" x14ac:dyDescent="0.25">
      <c r="A21" s="48"/>
      <c r="B21" s="104" t="s">
        <v>11</v>
      </c>
      <c r="C21" s="113">
        <f>IF(AND(C$9=0,SUM(D$9:$Z$9)=0),0,IF(C$9=0,"¦",HLOOKUP(C$9,Datos!$D$9:$W21,ROW(Datos!$D20)-ROW(Datos!$D$8)+1,FALSE)))</f>
        <v>0</v>
      </c>
      <c r="D21" s="113">
        <f>IF(AND(D$9=0,SUM(E$9:$Z$9)=0),0,IF(D$9=0,"¦",HLOOKUP(D$9,Datos!$D$9:$W21,ROW(Datos!$D20)-ROW(Datos!$D$8)+1,FALSE)))</f>
        <v>0</v>
      </c>
      <c r="E21" s="113">
        <f>IF(AND(E$9=0,SUM(F$9:$Z$9)=0),0,IF(E$9=0,"¦",HLOOKUP(E$9,Datos!$D$9:$W21,ROW(Datos!$D20)-ROW(Datos!$D$8)+1,FALSE)))</f>
        <v>0</v>
      </c>
      <c r="F21" s="113">
        <f>IF(AND(F$9=0,SUM(G$9:$Z$9)=0),0,IF(F$9=0,"¦",HLOOKUP(F$9,Datos!$D$9:$W21,ROW(Datos!$D20)-ROW(Datos!$D$8)+1,FALSE)))</f>
        <v>0</v>
      </c>
      <c r="G21" s="113" t="str">
        <f>IF(AND(G$9=0,SUM(H$9:$Z$9)=0),0,IF(G$9=0,"¦",HLOOKUP(G$9,Datos!$D$9:$W21,ROW(Datos!$D20)-ROW(Datos!$D$8)+1,FALSE)))</f>
        <v>¦</v>
      </c>
      <c r="H21" s="113">
        <f>IF(AND(H$9=0,SUM(I$9:$Z$9)=0),0,IF(H$9=0,"¦",HLOOKUP(H$9,Datos!$D$9:$W21,ROW(Datos!$D20)-ROW(Datos!$D$8)+1,FALSE)))</f>
        <v>1</v>
      </c>
      <c r="I21" s="113">
        <f>IF(AND(I$9=0,SUM(J$9:$Z$9)=0),0,IF(I$9=0,"¦",HLOOKUP(I$9,Datos!$D$9:$W21,ROW(Datos!$D20)-ROW(Datos!$D$8)+1,FALSE)))</f>
        <v>1</v>
      </c>
      <c r="J21" s="113">
        <f>IF(AND(J$9=0,SUM(K$9:$Z$9)=0),0,IF(J$9=0,"¦",HLOOKUP(J$9,Datos!$D$9:$W21,ROW(Datos!$D20)-ROW(Datos!$D$8)+1,FALSE)))</f>
        <v>1</v>
      </c>
      <c r="K21" s="113" t="str">
        <f>IF(AND(K$9=0,SUM(L$9:$Z$9)=0),0,IF(K$9=0,"¦",HLOOKUP(K$9,Datos!$D$9:$W21,ROW(Datos!$D20)-ROW(Datos!$D$8)+1,FALSE)))</f>
        <v>¦</v>
      </c>
      <c r="L21" s="113">
        <f>IF(AND(L$9=0,SUM(M$9:$Z$9)=0),0,IF(L$9=0,"¦",HLOOKUP(L$9,Datos!$D$9:$W21,ROW(Datos!$D20)-ROW(Datos!$D$8)+1,FALSE)))</f>
        <v>0</v>
      </c>
      <c r="M21" s="113">
        <f>IF(AND(M$9=0,SUM(N$9:$Z$9)=0),0,IF(M$9=0,"¦",HLOOKUP(M$9,Datos!$D$9:$W21,ROW(Datos!$D20)-ROW(Datos!$D$8)+1,FALSE)))</f>
        <v>0</v>
      </c>
      <c r="N21" s="113" t="str">
        <f>IF(AND(N$9=0,SUM(O$9:$Z$9)=0),0,IF(N$9=0,"¦",HLOOKUP(N$9,Datos!$D$9:$W21,ROW(Datos!$D20)-ROW(Datos!$D$8)+1,FALSE)))</f>
        <v>¦</v>
      </c>
      <c r="O21" s="113">
        <f>IF(AND(O$9=0,SUM(P$9:$Z$9)=0),0,IF(O$9=0,"¦",HLOOKUP(O$9,Datos!$D$9:$W21,ROW(Datos!$D20)-ROW(Datos!$D$8)+1,FALSE)))</f>
        <v>0</v>
      </c>
      <c r="P21" s="113">
        <f>IF(AND(P$9=0,SUM(Q$9:$Z$9)=0),0,IF(P$9=0,"¦",HLOOKUP(P$9,Datos!$D$9:$W21,ROW(Datos!$D20)-ROW(Datos!$D$8)+1,FALSE)))</f>
        <v>0</v>
      </c>
      <c r="Q21" s="113">
        <f>IF(AND(Q$9=0,SUM(R$9:$Z$9)=0),0,IF(Q$9=0,"¦",HLOOKUP(Q$9,Datos!$D$9:$W21,ROW(Datos!$D20)-ROW(Datos!$D$8)+1,FALSE)))</f>
        <v>0</v>
      </c>
      <c r="R21" s="113" t="str">
        <f>IF(AND(R$9=0,SUM(S$9:$Z$9)=0),0,IF(R$9=0,"¦",HLOOKUP(R$9,Datos!$D$9:$W21,ROW(Datos!$D20)-ROW(Datos!$D$8)+1,FALSE)))</f>
        <v>¦</v>
      </c>
      <c r="S21" s="113">
        <f>IF(AND(S$9=0,SUM(T$9:$Z$9)=0),0,IF(S$9=0,"¦",HLOOKUP(S$9,Datos!$D$9:$W21,ROW(Datos!$D20)-ROW(Datos!$D$8)+1,FALSE)))</f>
        <v>0</v>
      </c>
      <c r="T21" s="113">
        <f>IF(AND(T$9=0,SUM(U$9:$Z$9)=0),0,IF(T$9=0,"¦",HLOOKUP(T$9,Datos!$D$9:$W21,ROW(Datos!$D20)-ROW(Datos!$D$8)+1,FALSE)))</f>
        <v>0</v>
      </c>
      <c r="U21" s="113">
        <f>IF(AND(U$9=0,SUM(V$9:$Z$9)=0),0,IF(U$9=0,"¦",HLOOKUP(U$9,Datos!$D$9:$W21,ROW(Datos!$D20)-ROW(Datos!$D$8)+1,FALSE)))</f>
        <v>0</v>
      </c>
      <c r="V21" s="113">
        <f>IF(AND(V$9=0,SUM(W$9:$Z$9)=0),0,IF(V$9=0,"¦",HLOOKUP(V$9,Datos!$D$9:$W21,ROW(Datos!$D20)-ROW(Datos!$D$8)+1,FALSE)))</f>
        <v>0</v>
      </c>
      <c r="W21" s="113">
        <f>IF(AND(W$9=0,SUM(X$9:$Z$9)=0),0,IF(W$9=0,"¦",HLOOKUP(W$9,Datos!$D$9:$W21,ROW(Datos!$D20)-ROW(Datos!$D$8)+1,FALSE)))</f>
        <v>0</v>
      </c>
      <c r="X21" s="113">
        <f>IF(AND(X$9=0,SUM(Y$9:$Z$9)=0),0,IF(X$9=0,"¦",HLOOKUP(X$9,Datos!$D$9:$W21,ROW(Datos!$D20)-ROW(Datos!$D$8)+1,FALSE)))</f>
        <v>0</v>
      </c>
      <c r="Y21" s="113">
        <f>IF(AND(Y$9=0,SUM(Z$9:$Z$9)=0),0,IF(Y$9=0,"¦",HLOOKUP(Y$9,Datos!$D$9:$W21,ROW(Datos!$D20)-ROW(Datos!$D$8)+1,FALSE)))</f>
        <v>0</v>
      </c>
      <c r="Z21" s="145">
        <f>IF(AND(Z$9=0,SUM($Z$9:AA$9)=0),0,IF(Z$9=0,"¦",HLOOKUP(Z$9,Datos!$D$9:$W21,ROW(Datos!$D20)-ROW(Datos!$D$8)+1,FALSE)))</f>
        <v>0</v>
      </c>
      <c r="AA21" s="48"/>
      <c r="AB21" s="108" t="str">
        <f>IF(Datos!B21&gt;0,Datos!B21,"")</f>
        <v>Roscado interior</v>
      </c>
      <c r="AC21" s="142" t="s">
        <v>11</v>
      </c>
      <c r="AD21" s="169">
        <f>IF(AD$32=0,IF(SUM(AF$32:$BY$32)=0,0,"¦"),HLOOKUP(AD$32,$C$9:$Z$29,ROW($C21)-ROW($C$9)+1,FALSE))</f>
        <v>0</v>
      </c>
      <c r="AE21" s="171"/>
      <c r="AF21" s="169">
        <f>IF(AF$32=0,IF(SUM(AH$32:$BY$32)=0,0,"¦"),HLOOKUP(AF$32,$C$9:$Z$29,ROW($C21)-ROW($C$9)+1,FALSE))</f>
        <v>0</v>
      </c>
      <c r="AG21" s="171"/>
      <c r="AH21" s="169">
        <f>IF(AH$32=0,IF(SUM(AJ$32:$BY$32)=0,0,"¦"),HLOOKUP(AH$32,$C$9:$Z$29,ROW($C21)-ROW($C$9)+1,FALSE))</f>
        <v>0</v>
      </c>
      <c r="AI21" s="171"/>
      <c r="AJ21" s="169">
        <f>IF(AJ$32=0,IF(SUM(AL$32:$BY$32)=0,0,"¦"),HLOOKUP(AJ$32,$C$9:$Z$29,ROW($C21)-ROW($C$9)+1,FALSE))</f>
        <v>0</v>
      </c>
      <c r="AK21" s="171"/>
      <c r="AL21" s="169" t="str">
        <f>IF(AL$32=0,IF(SUM(AN$32:$BY$32)=0,0,"¦"),HLOOKUP(AL$32,$C$9:$Z$29,ROW($C21)-ROW($C$9)+1,FALSE))</f>
        <v>¦</v>
      </c>
      <c r="AM21" s="171"/>
      <c r="AN21" s="169">
        <f>IF(AN$32=0,IF(SUM(AP$32:$BY$32)=0,0,"¦"),HLOOKUP(AN$32,$C$9:$Z$29,ROW($C21)-ROW($C$9)+1,FALSE))</f>
        <v>1</v>
      </c>
      <c r="AO21" s="171"/>
      <c r="AP21" s="169">
        <f>IF(AP$32=0,IF(SUM(AR$32:$BY$32)=0,0,"¦"),HLOOKUP(AP$32,$C$9:$Z$29,ROW($C21)-ROW($C$9)+1,FALSE))</f>
        <v>1</v>
      </c>
      <c r="AQ21" s="171"/>
      <c r="AR21" s="169">
        <f>IF(AR$32=0,IF(SUM(AT$32:$BY$32)=0,0,"¦"),HLOOKUP(AR$32,$C$9:$Z$29,ROW($C21)-ROW($C$9)+1,FALSE))</f>
        <v>1</v>
      </c>
      <c r="AS21" s="171"/>
      <c r="AT21" s="169" t="str">
        <f>IF(AT$32=0,IF(SUM(AV$32:$BY$32)=0,0,"¦"),HLOOKUP(AT$32,$C$9:$Z$29,ROW($C21)-ROW($C$9)+1,FALSE))</f>
        <v>¦</v>
      </c>
      <c r="AU21" s="171"/>
      <c r="AV21" s="169">
        <f>IF(AV$32=0,IF(SUM(AX$32:$BY$32)=0,0,"¦"),HLOOKUP(AV$32,$C$9:$Z$29,ROW($C21)-ROW($C$9)+1,FALSE))</f>
        <v>0</v>
      </c>
      <c r="AW21" s="171"/>
      <c r="AX21" s="169">
        <f>IF(AX$32=0,IF(SUM(AZ$32:$BY$32)=0,0,"¦"),HLOOKUP(AX$32,$C$9:$Z$29,ROW($C21)-ROW($C$9)+1,FALSE))</f>
        <v>0</v>
      </c>
      <c r="AY21" s="171"/>
      <c r="AZ21" s="169">
        <f>IF(AZ$32=0,IF(SUM(BB$32:$BY$32)=0,0,"¦"),HLOOKUP(AZ$32,$C$9:$Z$29,ROW($C21)-ROW($C$9)+1,FALSE))</f>
        <v>0</v>
      </c>
      <c r="BA21" s="171"/>
      <c r="BB21" s="169">
        <f>IF(BB$32=0,IF(SUM(BD$32:$BY$32)=0,0,"¦"),HLOOKUP(BB$32,$C$9:$Z$29,ROW($C21)-ROW($C$9)+1,FALSE))</f>
        <v>0</v>
      </c>
      <c r="BC21" s="171"/>
      <c r="BD21" s="169">
        <f>IF(BD$32=0,IF(SUM(BF$32:$BY$32)=0,0,"¦"),HLOOKUP(BD$32,$C$9:$Z$29,ROW($C21)-ROW($C$9)+1,FALSE))</f>
        <v>0</v>
      </c>
      <c r="BE21" s="171"/>
      <c r="BF21" s="169" t="str">
        <f>IF(BF$32=0,IF(SUM(BH$32:$BY$32)=0,0,"¦"),HLOOKUP(BF$32,$C$9:$Z$29,ROW($C21)-ROW($C$9)+1,FALSE))</f>
        <v>¦</v>
      </c>
      <c r="BG21" s="171"/>
      <c r="BH21" s="169">
        <f>IF(BH$32=0,IF(SUM(BJ$32:$BY$32)=0,0,"¦"),HLOOKUP(BH$32,$C$9:$Z$29,ROW($C21)-ROW($C$9)+1,FALSE))</f>
        <v>0</v>
      </c>
      <c r="BI21" s="171"/>
      <c r="BJ21" s="169">
        <f>IF(BJ$32=0,IF(SUM(BL$32:$BY$32)=0,0,"¦"),HLOOKUP(BJ$32,$C$9:$Z$29,ROW($C21)-ROW($C$9)+1,FALSE))</f>
        <v>0</v>
      </c>
      <c r="BK21" s="171"/>
      <c r="BL21" s="169">
        <f>IF(BL$32=0,IF(SUM(BN$32:$BY$32)=0,0,"¦"),HLOOKUP(BL$32,$C$9:$Z$29,ROW($C21)-ROW($C$9)+1,FALSE))</f>
        <v>0</v>
      </c>
      <c r="BM21" s="171"/>
      <c r="BN21" s="169">
        <f>IF(BN$32=0,IF(SUM(BP$32:$BY$32)=0,0,"¦"),HLOOKUP(BN$32,$C$9:$Z$29,ROW($C21)-ROW($C$9)+1,FALSE))</f>
        <v>0</v>
      </c>
      <c r="BO21" s="171"/>
      <c r="BP21" s="169">
        <f>IF(BP$32=0,IF(SUM(BR$32:$BY$32)=0,0,"¦"),HLOOKUP(BP$32,$C$9:$Z$29,ROW($C21)-ROW($C$9)+1,FALSE))</f>
        <v>0</v>
      </c>
      <c r="BQ21" s="171"/>
      <c r="BR21" s="169">
        <f>IF(BR$32=0,IF(SUM(BT$32:$BY$32)=0,0,"¦"),HLOOKUP(BR$32,$C$9:$Z$29,ROW($C21)-ROW($C$9)+1,FALSE))</f>
        <v>0</v>
      </c>
      <c r="BS21" s="171"/>
      <c r="BT21" s="169">
        <f>IF(BT$32=0,IF(SUM(BV$32:$BY$32)=0,0,"¦"),HLOOKUP(BT$32,$C$9:$Z$29,ROW($C21)-ROW($C$9)+1,FALSE))</f>
        <v>0</v>
      </c>
      <c r="BU21" s="171"/>
      <c r="BV21" s="169">
        <f>IF(BV$32=0,IF(SUM(BX$32:$BY$32)=0,0,"¦"),HLOOKUP(BV$32,$C$9:$Z$29,ROW($C21)-ROW($C$9)+1,FALSE))</f>
        <v>0</v>
      </c>
      <c r="BW21" s="171"/>
      <c r="BX21" s="169">
        <f>IF(BX$32=0,IF(SUM($BY$32:BZ$32)=0,0,"¦"),HLOOKUP(BX$32,$C$9:$Z$29,ROW($C21)-ROW($C$9)+1,FALSE))</f>
        <v>0</v>
      </c>
      <c r="BY21" s="170"/>
      <c r="BZ21" s="48"/>
      <c r="CA21" s="48"/>
      <c r="CB21" s="48"/>
    </row>
    <row r="22" spans="1:80" ht="17" thickTop="1" thickBot="1" x14ac:dyDescent="0.25">
      <c r="A22" s="48"/>
      <c r="B22" s="104" t="s">
        <v>12</v>
      </c>
      <c r="C22" s="113">
        <f>IF(AND(C$9=0,SUM(D$9:$Z$9)=0),0,IF(C$9=0,"¦",HLOOKUP(C$9,Datos!$D$9:$W22,ROW(Datos!$D21)-ROW(Datos!$D$8)+1,FALSE)))</f>
        <v>0</v>
      </c>
      <c r="D22" s="113">
        <f>IF(AND(D$9=0,SUM(E$9:$Z$9)=0),0,IF(D$9=0,"¦",HLOOKUP(D$9,Datos!$D$9:$W22,ROW(Datos!$D21)-ROW(Datos!$D$8)+1,FALSE)))</f>
        <v>1</v>
      </c>
      <c r="E22" s="113">
        <f>IF(AND(E$9=0,SUM(F$9:$Z$9)=0),0,IF(E$9=0,"¦",HLOOKUP(E$9,Datos!$D$9:$W22,ROW(Datos!$D21)-ROW(Datos!$D$8)+1,FALSE)))</f>
        <v>0</v>
      </c>
      <c r="F22" s="113">
        <f>IF(AND(F$9=0,SUM(G$9:$Z$9)=0),0,IF(F$9=0,"¦",HLOOKUP(F$9,Datos!$D$9:$W22,ROW(Datos!$D21)-ROW(Datos!$D$8)+1,FALSE)))</f>
        <v>0</v>
      </c>
      <c r="G22" s="113" t="str">
        <f>IF(AND(G$9=0,SUM(H$9:$Z$9)=0),0,IF(G$9=0,"¦",HLOOKUP(G$9,Datos!$D$9:$W22,ROW(Datos!$D21)-ROW(Datos!$D$8)+1,FALSE)))</f>
        <v>¦</v>
      </c>
      <c r="H22" s="113">
        <f>IF(AND(H$9=0,SUM(I$9:$Z$9)=0),0,IF(H$9=0,"¦",HLOOKUP(H$9,Datos!$D$9:$W22,ROW(Datos!$D21)-ROW(Datos!$D$8)+1,FALSE)))</f>
        <v>0</v>
      </c>
      <c r="I22" s="113">
        <f>IF(AND(I$9=0,SUM(J$9:$Z$9)=0),0,IF(I$9=0,"¦",HLOOKUP(I$9,Datos!$D$9:$W22,ROW(Datos!$D21)-ROW(Datos!$D$8)+1,FALSE)))</f>
        <v>1</v>
      </c>
      <c r="J22" s="113">
        <f>IF(AND(J$9=0,SUM(K$9:$Z$9)=0),0,IF(J$9=0,"¦",HLOOKUP(J$9,Datos!$D$9:$W22,ROW(Datos!$D21)-ROW(Datos!$D$8)+1,FALSE)))</f>
        <v>0</v>
      </c>
      <c r="K22" s="113" t="str">
        <f>IF(AND(K$9=0,SUM(L$9:$Z$9)=0),0,IF(K$9=0,"¦",HLOOKUP(K$9,Datos!$D$9:$W22,ROW(Datos!$D21)-ROW(Datos!$D$8)+1,FALSE)))</f>
        <v>¦</v>
      </c>
      <c r="L22" s="113">
        <f>IF(AND(L$9=0,SUM(M$9:$Z$9)=0),0,IF(L$9=0,"¦",HLOOKUP(L$9,Datos!$D$9:$W22,ROW(Datos!$D21)-ROW(Datos!$D$8)+1,FALSE)))</f>
        <v>1</v>
      </c>
      <c r="M22" s="113">
        <f>IF(AND(M$9=0,SUM(N$9:$Z$9)=0),0,IF(M$9=0,"¦",HLOOKUP(M$9,Datos!$D$9:$W22,ROW(Datos!$D21)-ROW(Datos!$D$8)+1,FALSE)))</f>
        <v>1</v>
      </c>
      <c r="N22" s="113" t="str">
        <f>IF(AND(N$9=0,SUM(O$9:$Z$9)=0),0,IF(N$9=0,"¦",HLOOKUP(N$9,Datos!$D$9:$W22,ROW(Datos!$D21)-ROW(Datos!$D$8)+1,FALSE)))</f>
        <v>¦</v>
      </c>
      <c r="O22" s="113">
        <f>IF(AND(O$9=0,SUM(P$9:$Z$9)=0),0,IF(O$9=0,"¦",HLOOKUP(O$9,Datos!$D$9:$W22,ROW(Datos!$D21)-ROW(Datos!$D$8)+1,FALSE)))</f>
        <v>1</v>
      </c>
      <c r="P22" s="113">
        <f>IF(AND(P$9=0,SUM(Q$9:$Z$9)=0),0,IF(P$9=0,"¦",HLOOKUP(P$9,Datos!$D$9:$W22,ROW(Datos!$D21)-ROW(Datos!$D$8)+1,FALSE)))</f>
        <v>0</v>
      </c>
      <c r="Q22" s="113">
        <f>IF(AND(Q$9=0,SUM(R$9:$Z$9)=0),0,IF(Q$9=0,"¦",HLOOKUP(Q$9,Datos!$D$9:$W22,ROW(Datos!$D21)-ROW(Datos!$D$8)+1,FALSE)))</f>
        <v>1</v>
      </c>
      <c r="R22" s="113" t="str">
        <f>IF(AND(R$9=0,SUM(S$9:$Z$9)=0),0,IF(R$9=0,"¦",HLOOKUP(R$9,Datos!$D$9:$W22,ROW(Datos!$D21)-ROW(Datos!$D$8)+1,FALSE)))</f>
        <v>¦</v>
      </c>
      <c r="S22" s="113">
        <f>IF(AND(S$9=0,SUM(T$9:$Z$9)=0),0,IF(S$9=0,"¦",HLOOKUP(S$9,Datos!$D$9:$W22,ROW(Datos!$D21)-ROW(Datos!$D$8)+1,FALSE)))</f>
        <v>0</v>
      </c>
      <c r="T22" s="113">
        <f>IF(AND(T$9=0,SUM(U$9:$Z$9)=0),0,IF(T$9=0,"¦",HLOOKUP(T$9,Datos!$D$9:$W22,ROW(Datos!$D21)-ROW(Datos!$D$8)+1,FALSE)))</f>
        <v>0</v>
      </c>
      <c r="U22" s="113">
        <f>IF(AND(U$9=0,SUM(V$9:$Z$9)=0),0,IF(U$9=0,"¦",HLOOKUP(U$9,Datos!$D$9:$W22,ROW(Datos!$D21)-ROW(Datos!$D$8)+1,FALSE)))</f>
        <v>0</v>
      </c>
      <c r="V22" s="113">
        <f>IF(AND(V$9=0,SUM(W$9:$Z$9)=0),0,IF(V$9=0,"¦",HLOOKUP(V$9,Datos!$D$9:$W22,ROW(Datos!$D21)-ROW(Datos!$D$8)+1,FALSE)))</f>
        <v>0</v>
      </c>
      <c r="W22" s="113">
        <f>IF(AND(W$9=0,SUM(X$9:$Z$9)=0),0,IF(W$9=0,"¦",HLOOKUP(W$9,Datos!$D$9:$W22,ROW(Datos!$D21)-ROW(Datos!$D$8)+1,FALSE)))</f>
        <v>0</v>
      </c>
      <c r="X22" s="113">
        <f>IF(AND(X$9=0,SUM(Y$9:$Z$9)=0),0,IF(X$9=0,"¦",HLOOKUP(X$9,Datos!$D$9:$W22,ROW(Datos!$D21)-ROW(Datos!$D$8)+1,FALSE)))</f>
        <v>0</v>
      </c>
      <c r="Y22" s="113">
        <f>IF(AND(Y$9=0,SUM(Z$9:$Z$9)=0),0,IF(Y$9=0,"¦",HLOOKUP(Y$9,Datos!$D$9:$W22,ROW(Datos!$D21)-ROW(Datos!$D$8)+1,FALSE)))</f>
        <v>0</v>
      </c>
      <c r="Z22" s="145">
        <f>IF(AND(Z$9=0,SUM($Z$9:AA$9)=0),0,IF(Z$9=0,"¦",HLOOKUP(Z$9,Datos!$D$9:$W22,ROW(Datos!$D21)-ROW(Datos!$D$8)+1,FALSE)))</f>
        <v>0</v>
      </c>
      <c r="AA22" s="48"/>
      <c r="AB22" s="108" t="str">
        <f>IF(Datos!B22&gt;0,Datos!B22,"")</f>
        <v>Soldadura</v>
      </c>
      <c r="AC22" s="142" t="s">
        <v>12</v>
      </c>
      <c r="AD22" s="169">
        <f>IF(AD$32=0,IF(SUM(AF$32:$BY$32)=0,0,"¦"),HLOOKUP(AD$32,$C$9:$Z$29,ROW($C22)-ROW($C$9)+1,FALSE))</f>
        <v>0</v>
      </c>
      <c r="AE22" s="171"/>
      <c r="AF22" s="169">
        <f>IF(AF$32=0,IF(SUM(AH$32:$BY$32)=0,0,"¦"),HLOOKUP(AF$32,$C$9:$Z$29,ROW($C22)-ROW($C$9)+1,FALSE))</f>
        <v>1</v>
      </c>
      <c r="AG22" s="171"/>
      <c r="AH22" s="169">
        <f>IF(AH$32=0,IF(SUM(AJ$32:$BY$32)=0,0,"¦"),HLOOKUP(AH$32,$C$9:$Z$29,ROW($C22)-ROW($C$9)+1,FALSE))</f>
        <v>0</v>
      </c>
      <c r="AI22" s="171"/>
      <c r="AJ22" s="169">
        <f>IF(AJ$32=0,IF(SUM(AL$32:$BY$32)=0,0,"¦"),HLOOKUP(AJ$32,$C$9:$Z$29,ROW($C22)-ROW($C$9)+1,FALSE))</f>
        <v>0</v>
      </c>
      <c r="AK22" s="171"/>
      <c r="AL22" s="169" t="str">
        <f>IF(AL$32=0,IF(SUM(AN$32:$BY$32)=0,0,"¦"),HLOOKUP(AL$32,$C$9:$Z$29,ROW($C22)-ROW($C$9)+1,FALSE))</f>
        <v>¦</v>
      </c>
      <c r="AM22" s="171"/>
      <c r="AN22" s="169">
        <f>IF(AN$32=0,IF(SUM(AP$32:$BY$32)=0,0,"¦"),HLOOKUP(AN$32,$C$9:$Z$29,ROW($C22)-ROW($C$9)+1,FALSE))</f>
        <v>0</v>
      </c>
      <c r="AO22" s="171"/>
      <c r="AP22" s="169">
        <f>IF(AP$32=0,IF(SUM(AR$32:$BY$32)=0,0,"¦"),HLOOKUP(AP$32,$C$9:$Z$29,ROW($C22)-ROW($C$9)+1,FALSE))</f>
        <v>1</v>
      </c>
      <c r="AQ22" s="171"/>
      <c r="AR22" s="169">
        <f>IF(AR$32=0,IF(SUM(AT$32:$BY$32)=0,0,"¦"),HLOOKUP(AR$32,$C$9:$Z$29,ROW($C22)-ROW($C$9)+1,FALSE))</f>
        <v>0</v>
      </c>
      <c r="AS22" s="171"/>
      <c r="AT22" s="169" t="str">
        <f>IF(AT$32=0,IF(SUM(AV$32:$BY$32)=0,0,"¦"),HLOOKUP(AT$32,$C$9:$Z$29,ROW($C22)-ROW($C$9)+1,FALSE))</f>
        <v>¦</v>
      </c>
      <c r="AU22" s="171"/>
      <c r="AV22" s="169">
        <f>IF(AV$32=0,IF(SUM(AX$32:$BY$32)=0,0,"¦"),HLOOKUP(AV$32,$C$9:$Z$29,ROW($C22)-ROW($C$9)+1,FALSE))</f>
        <v>1</v>
      </c>
      <c r="AW22" s="171"/>
      <c r="AX22" s="169">
        <f>IF(AX$32=0,IF(SUM(AZ$32:$BY$32)=0,0,"¦"),HLOOKUP(AX$32,$C$9:$Z$29,ROW($C22)-ROW($C$9)+1,FALSE))</f>
        <v>1</v>
      </c>
      <c r="AY22" s="171"/>
      <c r="AZ22" s="169">
        <f>IF(AZ$32=0,IF(SUM(BB$32:$BY$32)=0,0,"¦"),HLOOKUP(AZ$32,$C$9:$Z$29,ROW($C22)-ROW($C$9)+1,FALSE))</f>
        <v>1</v>
      </c>
      <c r="BA22" s="171"/>
      <c r="BB22" s="169">
        <f>IF(BB$32=0,IF(SUM(BD$32:$BY$32)=0,0,"¦"),HLOOKUP(BB$32,$C$9:$Z$29,ROW($C22)-ROW($C$9)+1,FALSE))</f>
        <v>0</v>
      </c>
      <c r="BC22" s="171"/>
      <c r="BD22" s="169">
        <f>IF(BD$32=0,IF(SUM(BF$32:$BY$32)=0,0,"¦"),HLOOKUP(BD$32,$C$9:$Z$29,ROW($C22)-ROW($C$9)+1,FALSE))</f>
        <v>1</v>
      </c>
      <c r="BE22" s="171"/>
      <c r="BF22" s="169" t="str">
        <f>IF(BF$32=0,IF(SUM(BH$32:$BY$32)=0,0,"¦"),HLOOKUP(BF$32,$C$9:$Z$29,ROW($C22)-ROW($C$9)+1,FALSE))</f>
        <v>¦</v>
      </c>
      <c r="BG22" s="171"/>
      <c r="BH22" s="169">
        <f>IF(BH$32=0,IF(SUM(BJ$32:$BY$32)=0,0,"¦"),HLOOKUP(BH$32,$C$9:$Z$29,ROW($C22)-ROW($C$9)+1,FALSE))</f>
        <v>0</v>
      </c>
      <c r="BI22" s="171"/>
      <c r="BJ22" s="169">
        <f>IF(BJ$32=0,IF(SUM(BL$32:$BY$32)=0,0,"¦"),HLOOKUP(BJ$32,$C$9:$Z$29,ROW($C22)-ROW($C$9)+1,FALSE))</f>
        <v>0</v>
      </c>
      <c r="BK22" s="171"/>
      <c r="BL22" s="169">
        <f>IF(BL$32=0,IF(SUM(BN$32:$BY$32)=0,0,"¦"),HLOOKUP(BL$32,$C$9:$Z$29,ROW($C22)-ROW($C$9)+1,FALSE))</f>
        <v>0</v>
      </c>
      <c r="BM22" s="171"/>
      <c r="BN22" s="169">
        <f>IF(BN$32=0,IF(SUM(BP$32:$BY$32)=0,0,"¦"),HLOOKUP(BN$32,$C$9:$Z$29,ROW($C22)-ROW($C$9)+1,FALSE))</f>
        <v>0</v>
      </c>
      <c r="BO22" s="171"/>
      <c r="BP22" s="169">
        <f>IF(BP$32=0,IF(SUM(BR$32:$BY$32)=0,0,"¦"),HLOOKUP(BP$32,$C$9:$Z$29,ROW($C22)-ROW($C$9)+1,FALSE))</f>
        <v>0</v>
      </c>
      <c r="BQ22" s="171"/>
      <c r="BR22" s="169">
        <f>IF(BR$32=0,IF(SUM(BT$32:$BY$32)=0,0,"¦"),HLOOKUP(BR$32,$C$9:$Z$29,ROW($C22)-ROW($C$9)+1,FALSE))</f>
        <v>0</v>
      </c>
      <c r="BS22" s="171"/>
      <c r="BT22" s="169">
        <f>IF(BT$32=0,IF(SUM(BV$32:$BY$32)=0,0,"¦"),HLOOKUP(BT$32,$C$9:$Z$29,ROW($C22)-ROW($C$9)+1,FALSE))</f>
        <v>0</v>
      </c>
      <c r="BU22" s="171"/>
      <c r="BV22" s="169">
        <f>IF(BV$32=0,IF(SUM(BX$32:$BY$32)=0,0,"¦"),HLOOKUP(BV$32,$C$9:$Z$29,ROW($C22)-ROW($C$9)+1,FALSE))</f>
        <v>0</v>
      </c>
      <c r="BW22" s="171"/>
      <c r="BX22" s="169">
        <f>IF(BX$32=0,IF(SUM($BY$32:BZ$32)=0,0,"¦"),HLOOKUP(BX$32,$C$9:$Z$29,ROW($C22)-ROW($C$9)+1,FALSE))</f>
        <v>0</v>
      </c>
      <c r="BY22" s="170"/>
      <c r="BZ22" s="48"/>
      <c r="CA22" s="48"/>
      <c r="CB22" s="48"/>
    </row>
    <row r="23" spans="1:80" ht="17" thickTop="1" thickBot="1" x14ac:dyDescent="0.25">
      <c r="A23" s="48"/>
      <c r="B23" s="104" t="s">
        <v>13</v>
      </c>
      <c r="C23" s="113">
        <f>IF(AND(C$9=0,SUM(D$9:$Z$9)=0),0,IF(C$9=0,"¦",HLOOKUP(C$9,Datos!$D$9:$W23,ROW(Datos!$D22)-ROW(Datos!$D$8)+1,FALSE)))</f>
        <v>0</v>
      </c>
      <c r="D23" s="113">
        <f>IF(AND(D$9=0,SUM(E$9:$Z$9)=0),0,IF(D$9=0,"¦",HLOOKUP(D$9,Datos!$D$9:$W23,ROW(Datos!$D22)-ROW(Datos!$D$8)+1,FALSE)))</f>
        <v>1</v>
      </c>
      <c r="E23" s="113">
        <f>IF(AND(E$9=0,SUM(F$9:$Z$9)=0),0,IF(E$9=0,"¦",HLOOKUP(E$9,Datos!$D$9:$W23,ROW(Datos!$D22)-ROW(Datos!$D$8)+1,FALSE)))</f>
        <v>1</v>
      </c>
      <c r="F23" s="113">
        <f>IF(AND(F$9=0,SUM(G$9:$Z$9)=0),0,IF(F$9=0,"¦",HLOOKUP(F$9,Datos!$D$9:$W23,ROW(Datos!$D22)-ROW(Datos!$D$8)+1,FALSE)))</f>
        <v>1</v>
      </c>
      <c r="G23" s="113" t="str">
        <f>IF(AND(G$9=0,SUM(H$9:$Z$9)=0),0,IF(G$9=0,"¦",HLOOKUP(G$9,Datos!$D$9:$W23,ROW(Datos!$D22)-ROW(Datos!$D$8)+1,FALSE)))</f>
        <v>¦</v>
      </c>
      <c r="H23" s="113">
        <f>IF(AND(H$9=0,SUM(I$9:$Z$9)=0),0,IF(H$9=0,"¦",HLOOKUP(H$9,Datos!$D$9:$W23,ROW(Datos!$D22)-ROW(Datos!$D$8)+1,FALSE)))</f>
        <v>0</v>
      </c>
      <c r="I23" s="113">
        <f>IF(AND(I$9=0,SUM(J$9:$Z$9)=0),0,IF(I$9=0,"¦",HLOOKUP(I$9,Datos!$D$9:$W23,ROW(Datos!$D22)-ROW(Datos!$D$8)+1,FALSE)))</f>
        <v>0</v>
      </c>
      <c r="J23" s="113">
        <f>IF(AND(J$9=0,SUM(K$9:$Z$9)=0),0,IF(J$9=0,"¦",HLOOKUP(J$9,Datos!$D$9:$W23,ROW(Datos!$D22)-ROW(Datos!$D$8)+1,FALSE)))</f>
        <v>0</v>
      </c>
      <c r="K23" s="113" t="str">
        <f>IF(AND(K$9=0,SUM(L$9:$Z$9)=0),0,IF(K$9=0,"¦",HLOOKUP(K$9,Datos!$D$9:$W23,ROW(Datos!$D22)-ROW(Datos!$D$8)+1,FALSE)))</f>
        <v>¦</v>
      </c>
      <c r="L23" s="113">
        <f>IF(AND(L$9=0,SUM(M$9:$Z$9)=0),0,IF(L$9=0,"¦",HLOOKUP(L$9,Datos!$D$9:$W23,ROW(Datos!$D22)-ROW(Datos!$D$8)+1,FALSE)))</f>
        <v>0</v>
      </c>
      <c r="M23" s="113">
        <f>IF(AND(M$9=0,SUM(N$9:$Z$9)=0),0,IF(M$9=0,"¦",HLOOKUP(M$9,Datos!$D$9:$W23,ROW(Datos!$D22)-ROW(Datos!$D$8)+1,FALSE)))</f>
        <v>0</v>
      </c>
      <c r="N23" s="113" t="str">
        <f>IF(AND(N$9=0,SUM(O$9:$Z$9)=0),0,IF(N$9=0,"¦",HLOOKUP(N$9,Datos!$D$9:$W23,ROW(Datos!$D22)-ROW(Datos!$D$8)+1,FALSE)))</f>
        <v>¦</v>
      </c>
      <c r="O23" s="113">
        <f>IF(AND(O$9=0,SUM(P$9:$Z$9)=0),0,IF(O$9=0,"¦",HLOOKUP(O$9,Datos!$D$9:$W23,ROW(Datos!$D22)-ROW(Datos!$D$8)+1,FALSE)))</f>
        <v>0</v>
      </c>
      <c r="P23" s="113">
        <f>IF(AND(P$9=0,SUM(Q$9:$Z$9)=0),0,IF(P$9=0,"¦",HLOOKUP(P$9,Datos!$D$9:$W23,ROW(Datos!$D22)-ROW(Datos!$D$8)+1,FALSE)))</f>
        <v>0</v>
      </c>
      <c r="Q23" s="113">
        <f>IF(AND(Q$9=0,SUM(R$9:$Z$9)=0),0,IF(Q$9=0,"¦",HLOOKUP(Q$9,Datos!$D$9:$W23,ROW(Datos!$D22)-ROW(Datos!$D$8)+1,FALSE)))</f>
        <v>0</v>
      </c>
      <c r="R23" s="113" t="str">
        <f>IF(AND(R$9=0,SUM(S$9:$Z$9)=0),0,IF(R$9=0,"¦",HLOOKUP(R$9,Datos!$D$9:$W23,ROW(Datos!$D22)-ROW(Datos!$D$8)+1,FALSE)))</f>
        <v>¦</v>
      </c>
      <c r="S23" s="113">
        <f>IF(AND(S$9=0,SUM(T$9:$Z$9)=0),0,IF(S$9=0,"¦",HLOOKUP(S$9,Datos!$D$9:$W23,ROW(Datos!$D22)-ROW(Datos!$D$8)+1,FALSE)))</f>
        <v>0</v>
      </c>
      <c r="T23" s="113">
        <f>IF(AND(T$9=0,SUM(U$9:$Z$9)=0),0,IF(T$9=0,"¦",HLOOKUP(T$9,Datos!$D$9:$W23,ROW(Datos!$D22)-ROW(Datos!$D$8)+1,FALSE)))</f>
        <v>0</v>
      </c>
      <c r="U23" s="113">
        <f>IF(AND(U$9=0,SUM(V$9:$Z$9)=0),0,IF(U$9=0,"¦",HLOOKUP(U$9,Datos!$D$9:$W23,ROW(Datos!$D22)-ROW(Datos!$D$8)+1,FALSE)))</f>
        <v>0</v>
      </c>
      <c r="V23" s="113">
        <f>IF(AND(V$9=0,SUM(W$9:$Z$9)=0),0,IF(V$9=0,"¦",HLOOKUP(V$9,Datos!$D$9:$W23,ROW(Datos!$D22)-ROW(Datos!$D$8)+1,FALSE)))</f>
        <v>0</v>
      </c>
      <c r="W23" s="113">
        <f>IF(AND(W$9=0,SUM(X$9:$Z$9)=0),0,IF(W$9=0,"¦",HLOOKUP(W$9,Datos!$D$9:$W23,ROW(Datos!$D22)-ROW(Datos!$D$8)+1,FALSE)))</f>
        <v>0</v>
      </c>
      <c r="X23" s="113">
        <f>IF(AND(X$9=0,SUM(Y$9:$Z$9)=0),0,IF(X$9=0,"¦",HLOOKUP(X$9,Datos!$D$9:$W23,ROW(Datos!$D22)-ROW(Datos!$D$8)+1,FALSE)))</f>
        <v>0</v>
      </c>
      <c r="Y23" s="113">
        <f>IF(AND(Y$9=0,SUM(Z$9:$Z$9)=0),0,IF(Y$9=0,"¦",HLOOKUP(Y$9,Datos!$D$9:$W23,ROW(Datos!$D22)-ROW(Datos!$D$8)+1,FALSE)))</f>
        <v>0</v>
      </c>
      <c r="Z23" s="145">
        <f>IF(AND(Z$9=0,SUM($Z$9:AA$9)=0),0,IF(Z$9=0,"¦",HLOOKUP(Z$9,Datos!$D$9:$W23,ROW(Datos!$D22)-ROW(Datos!$D$8)+1,FALSE)))</f>
        <v>0</v>
      </c>
      <c r="AA23" s="48"/>
      <c r="AB23" s="108" t="str">
        <f>IF(Datos!B23&gt;0,Datos!B23,"")</f>
        <v>Desbarbado</v>
      </c>
      <c r="AC23" s="142" t="s">
        <v>13</v>
      </c>
      <c r="AD23" s="169">
        <f>IF(AD$32=0,IF(SUM(AF$32:$BY$32)=0,0,"¦"),HLOOKUP(AD$32,$C$9:$Z$29,ROW($C23)-ROW($C$9)+1,FALSE))</f>
        <v>0</v>
      </c>
      <c r="AE23" s="171"/>
      <c r="AF23" s="169">
        <f>IF(AF$32=0,IF(SUM(AH$32:$BY$32)=0,0,"¦"),HLOOKUP(AF$32,$C$9:$Z$29,ROW($C23)-ROW($C$9)+1,FALSE))</f>
        <v>1</v>
      </c>
      <c r="AG23" s="171"/>
      <c r="AH23" s="169">
        <f>IF(AH$32=0,IF(SUM(AJ$32:$BY$32)=0,0,"¦"),HLOOKUP(AH$32,$C$9:$Z$29,ROW($C23)-ROW($C$9)+1,FALSE))</f>
        <v>1</v>
      </c>
      <c r="AI23" s="171"/>
      <c r="AJ23" s="169">
        <f>IF(AJ$32=0,IF(SUM(AL$32:$BY$32)=0,0,"¦"),HLOOKUP(AJ$32,$C$9:$Z$29,ROW($C23)-ROW($C$9)+1,FALSE))</f>
        <v>1</v>
      </c>
      <c r="AK23" s="171"/>
      <c r="AL23" s="169" t="str">
        <f>IF(AL$32=0,IF(SUM(AN$32:$BY$32)=0,0,"¦"),HLOOKUP(AL$32,$C$9:$Z$29,ROW($C23)-ROW($C$9)+1,FALSE))</f>
        <v>¦</v>
      </c>
      <c r="AM23" s="171"/>
      <c r="AN23" s="169">
        <f>IF(AN$32=0,IF(SUM(AP$32:$BY$32)=0,0,"¦"),HLOOKUP(AN$32,$C$9:$Z$29,ROW($C23)-ROW($C$9)+1,FALSE))</f>
        <v>0</v>
      </c>
      <c r="AO23" s="171"/>
      <c r="AP23" s="169">
        <f>IF(AP$32=0,IF(SUM(AR$32:$BY$32)=0,0,"¦"),HLOOKUP(AP$32,$C$9:$Z$29,ROW($C23)-ROW($C$9)+1,FALSE))</f>
        <v>0</v>
      </c>
      <c r="AQ23" s="171"/>
      <c r="AR23" s="169">
        <f>IF(AR$32=0,IF(SUM(AT$32:$BY$32)=0,0,"¦"),HLOOKUP(AR$32,$C$9:$Z$29,ROW($C23)-ROW($C$9)+1,FALSE))</f>
        <v>0</v>
      </c>
      <c r="AS23" s="171"/>
      <c r="AT23" s="169" t="str">
        <f>IF(AT$32=0,IF(SUM(AV$32:$BY$32)=0,0,"¦"),HLOOKUP(AT$32,$C$9:$Z$29,ROW($C23)-ROW($C$9)+1,FALSE))</f>
        <v>¦</v>
      </c>
      <c r="AU23" s="171"/>
      <c r="AV23" s="169">
        <f>IF(AV$32=0,IF(SUM(AX$32:$BY$32)=0,0,"¦"),HLOOKUP(AV$32,$C$9:$Z$29,ROW($C23)-ROW($C$9)+1,FALSE))</f>
        <v>0</v>
      </c>
      <c r="AW23" s="171"/>
      <c r="AX23" s="169">
        <f>IF(AX$32=0,IF(SUM(AZ$32:$BY$32)=0,0,"¦"),HLOOKUP(AX$32,$C$9:$Z$29,ROW($C23)-ROW($C$9)+1,FALSE))</f>
        <v>0</v>
      </c>
      <c r="AY23" s="171"/>
      <c r="AZ23" s="169">
        <f>IF(AZ$32=0,IF(SUM(BB$32:$BY$32)=0,0,"¦"),HLOOKUP(AZ$32,$C$9:$Z$29,ROW($C23)-ROW($C$9)+1,FALSE))</f>
        <v>0</v>
      </c>
      <c r="BA23" s="171"/>
      <c r="BB23" s="169">
        <f>IF(BB$32=0,IF(SUM(BD$32:$BY$32)=0,0,"¦"),HLOOKUP(BB$32,$C$9:$Z$29,ROW($C23)-ROW($C$9)+1,FALSE))</f>
        <v>0</v>
      </c>
      <c r="BC23" s="171"/>
      <c r="BD23" s="169">
        <f>IF(BD$32=0,IF(SUM(BF$32:$BY$32)=0,0,"¦"),HLOOKUP(BD$32,$C$9:$Z$29,ROW($C23)-ROW($C$9)+1,FALSE))</f>
        <v>0</v>
      </c>
      <c r="BE23" s="171"/>
      <c r="BF23" s="169" t="str">
        <f>IF(BF$32=0,IF(SUM(BH$32:$BY$32)=0,0,"¦"),HLOOKUP(BF$32,$C$9:$Z$29,ROW($C23)-ROW($C$9)+1,FALSE))</f>
        <v>¦</v>
      </c>
      <c r="BG23" s="171"/>
      <c r="BH23" s="169">
        <f>IF(BH$32=0,IF(SUM(BJ$32:$BY$32)=0,0,"¦"),HLOOKUP(BH$32,$C$9:$Z$29,ROW($C23)-ROW($C$9)+1,FALSE))</f>
        <v>0</v>
      </c>
      <c r="BI23" s="171"/>
      <c r="BJ23" s="169">
        <f>IF(BJ$32=0,IF(SUM(BL$32:$BY$32)=0,0,"¦"),HLOOKUP(BJ$32,$C$9:$Z$29,ROW($C23)-ROW($C$9)+1,FALSE))</f>
        <v>0</v>
      </c>
      <c r="BK23" s="171"/>
      <c r="BL23" s="169">
        <f>IF(BL$32=0,IF(SUM(BN$32:$BY$32)=0,0,"¦"),HLOOKUP(BL$32,$C$9:$Z$29,ROW($C23)-ROW($C$9)+1,FALSE))</f>
        <v>0</v>
      </c>
      <c r="BM23" s="171"/>
      <c r="BN23" s="169">
        <f>IF(BN$32=0,IF(SUM(BP$32:$BY$32)=0,0,"¦"),HLOOKUP(BN$32,$C$9:$Z$29,ROW($C23)-ROW($C$9)+1,FALSE))</f>
        <v>0</v>
      </c>
      <c r="BO23" s="171"/>
      <c r="BP23" s="169">
        <f>IF(BP$32=0,IF(SUM(BR$32:$BY$32)=0,0,"¦"),HLOOKUP(BP$32,$C$9:$Z$29,ROW($C23)-ROW($C$9)+1,FALSE))</f>
        <v>0</v>
      </c>
      <c r="BQ23" s="171"/>
      <c r="BR23" s="169">
        <f>IF(BR$32=0,IF(SUM(BT$32:$BY$32)=0,0,"¦"),HLOOKUP(BR$32,$C$9:$Z$29,ROW($C23)-ROW($C$9)+1,FALSE))</f>
        <v>0</v>
      </c>
      <c r="BS23" s="171"/>
      <c r="BT23" s="169">
        <f>IF(BT$32=0,IF(SUM(BV$32:$BY$32)=0,0,"¦"),HLOOKUP(BT$32,$C$9:$Z$29,ROW($C23)-ROW($C$9)+1,FALSE))</f>
        <v>0</v>
      </c>
      <c r="BU23" s="171"/>
      <c r="BV23" s="169">
        <f>IF(BV$32=0,IF(SUM(BX$32:$BY$32)=0,0,"¦"),HLOOKUP(BV$32,$C$9:$Z$29,ROW($C23)-ROW($C$9)+1,FALSE))</f>
        <v>0</v>
      </c>
      <c r="BW23" s="171"/>
      <c r="BX23" s="169">
        <f>IF(BX$32=0,IF(SUM($BY$32:BZ$32)=0,0,"¦"),HLOOKUP(BX$32,$C$9:$Z$29,ROW($C23)-ROW($C$9)+1,FALSE))</f>
        <v>0</v>
      </c>
      <c r="BY23" s="170"/>
      <c r="BZ23" s="48"/>
      <c r="CA23" s="48"/>
      <c r="CB23" s="48"/>
    </row>
    <row r="24" spans="1:80" ht="17" thickTop="1" thickBot="1" x14ac:dyDescent="0.25">
      <c r="A24" s="48"/>
      <c r="B24" s="104" t="s">
        <v>14</v>
      </c>
      <c r="C24" s="113">
        <f>IF(AND(C$9=0,SUM(D$9:$Z$9)=0),0,IF(C$9=0,"¦",HLOOKUP(C$9,Datos!$D$9:$W24,ROW(Datos!$D23)-ROW(Datos!$D$8)+1,FALSE)))</f>
        <v>0</v>
      </c>
      <c r="D24" s="113">
        <f>IF(AND(D$9=0,SUM(E$9:$Z$9)=0),0,IF(D$9=0,"¦",HLOOKUP(D$9,Datos!$D$9:$W24,ROW(Datos!$D23)-ROW(Datos!$D$8)+1,FALSE)))</f>
        <v>0</v>
      </c>
      <c r="E24" s="113">
        <f>IF(AND(E$9=0,SUM(F$9:$Z$9)=0),0,IF(E$9=0,"¦",HLOOKUP(E$9,Datos!$D$9:$W24,ROW(Datos!$D23)-ROW(Datos!$D$8)+1,FALSE)))</f>
        <v>0</v>
      </c>
      <c r="F24" s="113">
        <f>IF(AND(F$9=0,SUM(G$9:$Z$9)=0),0,IF(F$9=0,"¦",HLOOKUP(F$9,Datos!$D$9:$W24,ROW(Datos!$D23)-ROW(Datos!$D$8)+1,FALSE)))</f>
        <v>0</v>
      </c>
      <c r="G24" s="113" t="str">
        <f>IF(AND(G$9=0,SUM(H$9:$Z$9)=0),0,IF(G$9=0,"¦",HLOOKUP(G$9,Datos!$D$9:$W24,ROW(Datos!$D23)-ROW(Datos!$D$8)+1,FALSE)))</f>
        <v>¦</v>
      </c>
      <c r="H24" s="113">
        <f>IF(AND(H$9=0,SUM(I$9:$Z$9)=0),0,IF(H$9=0,"¦",HLOOKUP(H$9,Datos!$D$9:$W24,ROW(Datos!$D23)-ROW(Datos!$D$8)+1,FALSE)))</f>
        <v>0</v>
      </c>
      <c r="I24" s="113">
        <f>IF(AND(I$9=0,SUM(J$9:$Z$9)=0),0,IF(I$9=0,"¦",HLOOKUP(I$9,Datos!$D$9:$W24,ROW(Datos!$D23)-ROW(Datos!$D$8)+1,FALSE)))</f>
        <v>0</v>
      </c>
      <c r="J24" s="113">
        <f>IF(AND(J$9=0,SUM(K$9:$Z$9)=0),0,IF(J$9=0,"¦",HLOOKUP(J$9,Datos!$D$9:$W24,ROW(Datos!$D23)-ROW(Datos!$D$8)+1,FALSE)))</f>
        <v>0</v>
      </c>
      <c r="K24" s="113" t="str">
        <f>IF(AND(K$9=0,SUM(L$9:$Z$9)=0),0,IF(K$9=0,"¦",HLOOKUP(K$9,Datos!$D$9:$W24,ROW(Datos!$D23)-ROW(Datos!$D$8)+1,FALSE)))</f>
        <v>¦</v>
      </c>
      <c r="L24" s="113">
        <f>IF(AND(L$9=0,SUM(M$9:$Z$9)=0),0,IF(L$9=0,"¦",HLOOKUP(L$9,Datos!$D$9:$W24,ROW(Datos!$D23)-ROW(Datos!$D$8)+1,FALSE)))</f>
        <v>1</v>
      </c>
      <c r="M24" s="113">
        <f>IF(AND(M$9=0,SUM(N$9:$Z$9)=0),0,IF(M$9=0,"¦",HLOOKUP(M$9,Datos!$D$9:$W24,ROW(Datos!$D23)-ROW(Datos!$D$8)+1,FALSE)))</f>
        <v>0</v>
      </c>
      <c r="N24" s="113" t="str">
        <f>IF(AND(N$9=0,SUM(O$9:$Z$9)=0),0,IF(N$9=0,"¦",HLOOKUP(N$9,Datos!$D$9:$W24,ROW(Datos!$D23)-ROW(Datos!$D$8)+1,FALSE)))</f>
        <v>¦</v>
      </c>
      <c r="O24" s="113">
        <f>IF(AND(O$9=0,SUM(P$9:$Z$9)=0),0,IF(O$9=0,"¦",HLOOKUP(O$9,Datos!$D$9:$W24,ROW(Datos!$D23)-ROW(Datos!$D$8)+1,FALSE)))</f>
        <v>1</v>
      </c>
      <c r="P24" s="113">
        <f>IF(AND(P$9=0,SUM(Q$9:$Z$9)=0),0,IF(P$9=0,"¦",HLOOKUP(P$9,Datos!$D$9:$W24,ROW(Datos!$D23)-ROW(Datos!$D$8)+1,FALSE)))</f>
        <v>1</v>
      </c>
      <c r="Q24" s="113">
        <f>IF(AND(Q$9=0,SUM(R$9:$Z$9)=0),0,IF(Q$9=0,"¦",HLOOKUP(Q$9,Datos!$D$9:$W24,ROW(Datos!$D23)-ROW(Datos!$D$8)+1,FALSE)))</f>
        <v>1</v>
      </c>
      <c r="R24" s="113" t="str">
        <f>IF(AND(R$9=0,SUM(S$9:$Z$9)=0),0,IF(R$9=0,"¦",HLOOKUP(R$9,Datos!$D$9:$W24,ROW(Datos!$D23)-ROW(Datos!$D$8)+1,FALSE)))</f>
        <v>¦</v>
      </c>
      <c r="S24" s="113">
        <f>IF(AND(S$9=0,SUM(T$9:$Z$9)=0),0,IF(S$9=0,"¦",HLOOKUP(S$9,Datos!$D$9:$W24,ROW(Datos!$D23)-ROW(Datos!$D$8)+1,FALSE)))</f>
        <v>0</v>
      </c>
      <c r="T24" s="113">
        <f>IF(AND(T$9=0,SUM(U$9:$Z$9)=0),0,IF(T$9=0,"¦",HLOOKUP(T$9,Datos!$D$9:$W24,ROW(Datos!$D23)-ROW(Datos!$D$8)+1,FALSE)))</f>
        <v>0</v>
      </c>
      <c r="U24" s="113">
        <f>IF(AND(U$9=0,SUM(V$9:$Z$9)=0),0,IF(U$9=0,"¦",HLOOKUP(U$9,Datos!$D$9:$W24,ROW(Datos!$D23)-ROW(Datos!$D$8)+1,FALSE)))</f>
        <v>0</v>
      </c>
      <c r="V24" s="113">
        <f>IF(AND(V$9=0,SUM(W$9:$Z$9)=0),0,IF(V$9=0,"¦",HLOOKUP(V$9,Datos!$D$9:$W24,ROW(Datos!$D23)-ROW(Datos!$D$8)+1,FALSE)))</f>
        <v>0</v>
      </c>
      <c r="W24" s="113">
        <f>IF(AND(W$9=0,SUM(X$9:$Z$9)=0),0,IF(W$9=0,"¦",HLOOKUP(W$9,Datos!$D$9:$W24,ROW(Datos!$D23)-ROW(Datos!$D$8)+1,FALSE)))</f>
        <v>0</v>
      </c>
      <c r="X24" s="113">
        <f>IF(AND(X$9=0,SUM(Y$9:$Z$9)=0),0,IF(X$9=0,"¦",HLOOKUP(X$9,Datos!$D$9:$W24,ROW(Datos!$D23)-ROW(Datos!$D$8)+1,FALSE)))</f>
        <v>0</v>
      </c>
      <c r="Y24" s="113">
        <f>IF(AND(Y$9=0,SUM(Z$9:$Z$9)=0),0,IF(Y$9=0,"¦",HLOOKUP(Y$9,Datos!$D$9:$W24,ROW(Datos!$D23)-ROW(Datos!$D$8)+1,FALSE)))</f>
        <v>0</v>
      </c>
      <c r="Z24" s="145">
        <f>IF(AND(Z$9=0,SUM($Z$9:AA$9)=0),0,IF(Z$9=0,"¦",HLOOKUP(Z$9,Datos!$D$9:$W24,ROW(Datos!$D23)-ROW(Datos!$D$8)+1,FALSE)))</f>
        <v>0</v>
      </c>
      <c r="AA24" s="48"/>
      <c r="AB24" s="108" t="str">
        <f>IF(Datos!B24&gt;0,Datos!B24,"")</f>
        <v>Pulido</v>
      </c>
      <c r="AC24" s="142" t="s">
        <v>14</v>
      </c>
      <c r="AD24" s="169">
        <f>IF(AD$32=0,IF(SUM(AF$32:$BY$32)=0,0,"¦"),HLOOKUP(AD$32,$C$9:$Z$29,ROW($C24)-ROW($C$9)+1,FALSE))</f>
        <v>0</v>
      </c>
      <c r="AE24" s="171"/>
      <c r="AF24" s="169">
        <f>IF(AF$32=0,IF(SUM(AH$32:$BY$32)=0,0,"¦"),HLOOKUP(AF$32,$C$9:$Z$29,ROW($C24)-ROW($C$9)+1,FALSE))</f>
        <v>0</v>
      </c>
      <c r="AG24" s="171"/>
      <c r="AH24" s="169">
        <f>IF(AH$32=0,IF(SUM(AJ$32:$BY$32)=0,0,"¦"),HLOOKUP(AH$32,$C$9:$Z$29,ROW($C24)-ROW($C$9)+1,FALSE))</f>
        <v>0</v>
      </c>
      <c r="AI24" s="171"/>
      <c r="AJ24" s="169">
        <f>IF(AJ$32=0,IF(SUM(AL$32:$BY$32)=0,0,"¦"),HLOOKUP(AJ$32,$C$9:$Z$29,ROW($C24)-ROW($C$9)+1,FALSE))</f>
        <v>0</v>
      </c>
      <c r="AK24" s="171"/>
      <c r="AL24" s="169" t="str">
        <f>IF(AL$32=0,IF(SUM(AN$32:$BY$32)=0,0,"¦"),HLOOKUP(AL$32,$C$9:$Z$29,ROW($C24)-ROW($C$9)+1,FALSE))</f>
        <v>¦</v>
      </c>
      <c r="AM24" s="171"/>
      <c r="AN24" s="169">
        <f>IF(AN$32=0,IF(SUM(AP$32:$BY$32)=0,0,"¦"),HLOOKUP(AN$32,$C$9:$Z$29,ROW($C24)-ROW($C$9)+1,FALSE))</f>
        <v>0</v>
      </c>
      <c r="AO24" s="171"/>
      <c r="AP24" s="169">
        <f>IF(AP$32=0,IF(SUM(AR$32:$BY$32)=0,0,"¦"),HLOOKUP(AP$32,$C$9:$Z$29,ROW($C24)-ROW($C$9)+1,FALSE))</f>
        <v>0</v>
      </c>
      <c r="AQ24" s="171"/>
      <c r="AR24" s="169">
        <f>IF(AR$32=0,IF(SUM(AT$32:$BY$32)=0,0,"¦"),HLOOKUP(AR$32,$C$9:$Z$29,ROW($C24)-ROW($C$9)+1,FALSE))</f>
        <v>0</v>
      </c>
      <c r="AS24" s="171"/>
      <c r="AT24" s="169" t="str">
        <f>IF(AT$32=0,IF(SUM(AV$32:$BY$32)=0,0,"¦"),HLOOKUP(AT$32,$C$9:$Z$29,ROW($C24)-ROW($C$9)+1,FALSE))</f>
        <v>¦</v>
      </c>
      <c r="AU24" s="171"/>
      <c r="AV24" s="169">
        <f>IF(AV$32=0,IF(SUM(AX$32:$BY$32)=0,0,"¦"),HLOOKUP(AV$32,$C$9:$Z$29,ROW($C24)-ROW($C$9)+1,FALSE))</f>
        <v>1</v>
      </c>
      <c r="AW24" s="171"/>
      <c r="AX24" s="169">
        <f>IF(AX$32=0,IF(SUM(AZ$32:$BY$32)=0,0,"¦"),HLOOKUP(AX$32,$C$9:$Z$29,ROW($C24)-ROW($C$9)+1,FALSE))</f>
        <v>0</v>
      </c>
      <c r="AY24" s="171"/>
      <c r="AZ24" s="169">
        <f>IF(AZ$32=0,IF(SUM(BB$32:$BY$32)=0,0,"¦"),HLOOKUP(AZ$32,$C$9:$Z$29,ROW($C24)-ROW($C$9)+1,FALSE))</f>
        <v>1</v>
      </c>
      <c r="BA24" s="171"/>
      <c r="BB24" s="169">
        <f>IF(BB$32=0,IF(SUM(BD$32:$BY$32)=0,0,"¦"),HLOOKUP(BB$32,$C$9:$Z$29,ROW($C24)-ROW($C$9)+1,FALSE))</f>
        <v>1</v>
      </c>
      <c r="BC24" s="171"/>
      <c r="BD24" s="169">
        <f>IF(BD$32=0,IF(SUM(BF$32:$BY$32)=0,0,"¦"),HLOOKUP(BD$32,$C$9:$Z$29,ROW($C24)-ROW($C$9)+1,FALSE))</f>
        <v>1</v>
      </c>
      <c r="BE24" s="171"/>
      <c r="BF24" s="169" t="str">
        <f>IF(BF$32=0,IF(SUM(BH$32:$BY$32)=0,0,"¦"),HLOOKUP(BF$32,$C$9:$Z$29,ROW($C24)-ROW($C$9)+1,FALSE))</f>
        <v>¦</v>
      </c>
      <c r="BG24" s="171"/>
      <c r="BH24" s="169">
        <f>IF(BH$32=0,IF(SUM(BJ$32:$BY$32)=0,0,"¦"),HLOOKUP(BH$32,$C$9:$Z$29,ROW($C24)-ROW($C$9)+1,FALSE))</f>
        <v>0</v>
      </c>
      <c r="BI24" s="171"/>
      <c r="BJ24" s="169">
        <f>IF(BJ$32=0,IF(SUM(BL$32:$BY$32)=0,0,"¦"),HLOOKUP(BJ$32,$C$9:$Z$29,ROW($C24)-ROW($C$9)+1,FALSE))</f>
        <v>0</v>
      </c>
      <c r="BK24" s="171"/>
      <c r="BL24" s="169">
        <f>IF(BL$32=0,IF(SUM(BN$32:$BY$32)=0,0,"¦"),HLOOKUP(BL$32,$C$9:$Z$29,ROW($C24)-ROW($C$9)+1,FALSE))</f>
        <v>0</v>
      </c>
      <c r="BM24" s="171"/>
      <c r="BN24" s="169">
        <f>IF(BN$32=0,IF(SUM(BP$32:$BY$32)=0,0,"¦"),HLOOKUP(BN$32,$C$9:$Z$29,ROW($C24)-ROW($C$9)+1,FALSE))</f>
        <v>0</v>
      </c>
      <c r="BO24" s="171"/>
      <c r="BP24" s="169">
        <f>IF(BP$32=0,IF(SUM(BR$32:$BY$32)=0,0,"¦"),HLOOKUP(BP$32,$C$9:$Z$29,ROW($C24)-ROW($C$9)+1,FALSE))</f>
        <v>0</v>
      </c>
      <c r="BQ24" s="171"/>
      <c r="BR24" s="169">
        <f>IF(BR$32=0,IF(SUM(BT$32:$BY$32)=0,0,"¦"),HLOOKUP(BR$32,$C$9:$Z$29,ROW($C24)-ROW($C$9)+1,FALSE))</f>
        <v>0</v>
      </c>
      <c r="BS24" s="171"/>
      <c r="BT24" s="169">
        <f>IF(BT$32=0,IF(SUM(BV$32:$BY$32)=0,0,"¦"),HLOOKUP(BT$32,$C$9:$Z$29,ROW($C24)-ROW($C$9)+1,FALSE))</f>
        <v>0</v>
      </c>
      <c r="BU24" s="171"/>
      <c r="BV24" s="169">
        <f>IF(BV$32=0,IF(SUM(BX$32:$BY$32)=0,0,"¦"),HLOOKUP(BV$32,$C$9:$Z$29,ROW($C24)-ROW($C$9)+1,FALSE))</f>
        <v>0</v>
      </c>
      <c r="BW24" s="171"/>
      <c r="BX24" s="169">
        <f>IF(BX$32=0,IF(SUM($BY$32:BZ$32)=0,0,"¦"),HLOOKUP(BX$32,$C$9:$Z$29,ROW($C24)-ROW($C$9)+1,FALSE))</f>
        <v>0</v>
      </c>
      <c r="BY24" s="170"/>
      <c r="BZ24" s="48"/>
      <c r="CA24" s="48"/>
      <c r="CB24" s="48"/>
    </row>
    <row r="25" spans="1:80" ht="17" thickTop="1" thickBot="1" x14ac:dyDescent="0.25">
      <c r="A25" s="48"/>
      <c r="B25" s="104" t="s">
        <v>15</v>
      </c>
      <c r="C25" s="113">
        <f>IF(AND(C$9=0,SUM(D$9:$Z$9)=0),0,IF(C$9=0,"¦",HLOOKUP(C$9,Datos!$D$9:$W25,ROW(Datos!$D24)-ROW(Datos!$D$8)+1,FALSE)))</f>
        <v>0</v>
      </c>
      <c r="D25" s="113">
        <f>IF(AND(D$9=0,SUM(E$9:$Z$9)=0),0,IF(D$9=0,"¦",HLOOKUP(D$9,Datos!$D$9:$W25,ROW(Datos!$D24)-ROW(Datos!$D$8)+1,FALSE)))</f>
        <v>0</v>
      </c>
      <c r="E25" s="113">
        <f>IF(AND(E$9=0,SUM(F$9:$Z$9)=0),0,IF(E$9=0,"¦",HLOOKUP(E$9,Datos!$D$9:$W25,ROW(Datos!$D24)-ROW(Datos!$D$8)+1,FALSE)))</f>
        <v>0</v>
      </c>
      <c r="F25" s="113">
        <f>IF(AND(F$9=0,SUM(G$9:$Z$9)=0),0,IF(F$9=0,"¦",HLOOKUP(F$9,Datos!$D$9:$W25,ROW(Datos!$D24)-ROW(Datos!$D$8)+1,FALSE)))</f>
        <v>0</v>
      </c>
      <c r="G25" s="113" t="str">
        <f>IF(AND(G$9=0,SUM(H$9:$Z$9)=0),0,IF(G$9=0,"¦",HLOOKUP(G$9,Datos!$D$9:$W25,ROW(Datos!$D24)-ROW(Datos!$D$8)+1,FALSE)))</f>
        <v>¦</v>
      </c>
      <c r="H25" s="113">
        <f>IF(AND(H$9=0,SUM(I$9:$Z$9)=0),0,IF(H$9=0,"¦",HLOOKUP(H$9,Datos!$D$9:$W25,ROW(Datos!$D24)-ROW(Datos!$D$8)+1,FALSE)))</f>
        <v>0</v>
      </c>
      <c r="I25" s="113">
        <f>IF(AND(I$9=0,SUM(J$9:$Z$9)=0),0,IF(I$9=0,"¦",HLOOKUP(I$9,Datos!$D$9:$W25,ROW(Datos!$D24)-ROW(Datos!$D$8)+1,FALSE)))</f>
        <v>0</v>
      </c>
      <c r="J25" s="113">
        <f>IF(AND(J$9=0,SUM(K$9:$Z$9)=0),0,IF(J$9=0,"¦",HLOOKUP(J$9,Datos!$D$9:$W25,ROW(Datos!$D24)-ROW(Datos!$D$8)+1,FALSE)))</f>
        <v>0</v>
      </c>
      <c r="K25" s="113" t="str">
        <f>IF(AND(K$9=0,SUM(L$9:$Z$9)=0),0,IF(K$9=0,"¦",HLOOKUP(K$9,Datos!$D$9:$W25,ROW(Datos!$D24)-ROW(Datos!$D$8)+1,FALSE)))</f>
        <v>¦</v>
      </c>
      <c r="L25" s="113">
        <f>IF(AND(L$9=0,SUM(M$9:$Z$9)=0),0,IF(L$9=0,"¦",HLOOKUP(L$9,Datos!$D$9:$W25,ROW(Datos!$D24)-ROW(Datos!$D$8)+1,FALSE)))</f>
        <v>0</v>
      </c>
      <c r="M25" s="113">
        <f>IF(AND(M$9=0,SUM(N$9:$Z$9)=0),0,IF(M$9=0,"¦",HLOOKUP(M$9,Datos!$D$9:$W25,ROW(Datos!$D24)-ROW(Datos!$D$8)+1,FALSE)))</f>
        <v>0</v>
      </c>
      <c r="N25" s="113" t="str">
        <f>IF(AND(N$9=0,SUM(O$9:$Z$9)=0),0,IF(N$9=0,"¦",HLOOKUP(N$9,Datos!$D$9:$W25,ROW(Datos!$D24)-ROW(Datos!$D$8)+1,FALSE)))</f>
        <v>¦</v>
      </c>
      <c r="O25" s="113">
        <f>IF(AND(O$9=0,SUM(P$9:$Z$9)=0),0,IF(O$9=0,"¦",HLOOKUP(O$9,Datos!$D$9:$W25,ROW(Datos!$D24)-ROW(Datos!$D$8)+1,FALSE)))</f>
        <v>0</v>
      </c>
      <c r="P25" s="113">
        <f>IF(AND(P$9=0,SUM(Q$9:$Z$9)=0),0,IF(P$9=0,"¦",HLOOKUP(P$9,Datos!$D$9:$W25,ROW(Datos!$D24)-ROW(Datos!$D$8)+1,FALSE)))</f>
        <v>0</v>
      </c>
      <c r="Q25" s="113">
        <f>IF(AND(Q$9=0,SUM(R$9:$Z$9)=0),0,IF(Q$9=0,"¦",HLOOKUP(Q$9,Datos!$D$9:$W25,ROW(Datos!$D24)-ROW(Datos!$D$8)+1,FALSE)))</f>
        <v>0</v>
      </c>
      <c r="R25" s="113" t="str">
        <f>IF(AND(R$9=0,SUM(S$9:$Z$9)=0),0,IF(R$9=0,"¦",HLOOKUP(R$9,Datos!$D$9:$W25,ROW(Datos!$D24)-ROW(Datos!$D$8)+1,FALSE)))</f>
        <v>¦</v>
      </c>
      <c r="S25" s="113">
        <f>IF(AND(S$9=0,SUM(T$9:$Z$9)=0),0,IF(S$9=0,"¦",HLOOKUP(S$9,Datos!$D$9:$W25,ROW(Datos!$D24)-ROW(Datos!$D$8)+1,FALSE)))</f>
        <v>0</v>
      </c>
      <c r="T25" s="113">
        <f>IF(AND(T$9=0,SUM(U$9:$Z$9)=0),0,IF(T$9=0,"¦",HLOOKUP(T$9,Datos!$D$9:$W25,ROW(Datos!$D24)-ROW(Datos!$D$8)+1,FALSE)))</f>
        <v>0</v>
      </c>
      <c r="U25" s="113">
        <f>IF(AND(U$9=0,SUM(V$9:$Z$9)=0),0,IF(U$9=0,"¦",HLOOKUP(U$9,Datos!$D$9:$W25,ROW(Datos!$D24)-ROW(Datos!$D$8)+1,FALSE)))</f>
        <v>0</v>
      </c>
      <c r="V25" s="113">
        <f>IF(AND(V$9=0,SUM(W$9:$Z$9)=0),0,IF(V$9=0,"¦",HLOOKUP(V$9,Datos!$D$9:$W25,ROW(Datos!$D24)-ROW(Datos!$D$8)+1,FALSE)))</f>
        <v>0</v>
      </c>
      <c r="W25" s="113">
        <f>IF(AND(W$9=0,SUM(X$9:$Z$9)=0),0,IF(W$9=0,"¦",HLOOKUP(W$9,Datos!$D$9:$W25,ROW(Datos!$D24)-ROW(Datos!$D$8)+1,FALSE)))</f>
        <v>0</v>
      </c>
      <c r="X25" s="113">
        <f>IF(AND(X$9=0,SUM(Y$9:$Z$9)=0),0,IF(X$9=0,"¦",HLOOKUP(X$9,Datos!$D$9:$W25,ROW(Datos!$D24)-ROW(Datos!$D$8)+1,FALSE)))</f>
        <v>0</v>
      </c>
      <c r="Y25" s="113">
        <f>IF(AND(Y$9=0,SUM(Z$9:$Z$9)=0),0,IF(Y$9=0,"¦",HLOOKUP(Y$9,Datos!$D$9:$W25,ROW(Datos!$D24)-ROW(Datos!$D$8)+1,FALSE)))</f>
        <v>0</v>
      </c>
      <c r="Z25" s="145">
        <f>IF(AND(Z$9=0,SUM($Z$9:AA$9)=0),0,IF(Z$9=0,"¦",HLOOKUP(Z$9,Datos!$D$9:$W25,ROW(Datos!$D24)-ROW(Datos!$D$8)+1,FALSE)))</f>
        <v>0</v>
      </c>
      <c r="AA25" s="48"/>
      <c r="AB25" s="108" t="str">
        <f>IF(Datos!B25&gt;0,Datos!B25,"")</f>
        <v/>
      </c>
      <c r="AC25" s="142" t="s">
        <v>15</v>
      </c>
      <c r="AD25" s="169">
        <f>IF(AD$32=0,IF(SUM(AF$32:$BY$32)=0,0,"¦"),HLOOKUP(AD$32,$C$9:$Z$29,ROW($C25)-ROW($C$9)+1,FALSE))</f>
        <v>0</v>
      </c>
      <c r="AE25" s="171"/>
      <c r="AF25" s="169">
        <f>IF(AF$32=0,IF(SUM(AH$32:$BY$32)=0,0,"¦"),HLOOKUP(AF$32,$C$9:$Z$29,ROW($C25)-ROW($C$9)+1,FALSE))</f>
        <v>0</v>
      </c>
      <c r="AG25" s="171"/>
      <c r="AH25" s="169">
        <f>IF(AH$32=0,IF(SUM(AJ$32:$BY$32)=0,0,"¦"),HLOOKUP(AH$32,$C$9:$Z$29,ROW($C25)-ROW($C$9)+1,FALSE))</f>
        <v>0</v>
      </c>
      <c r="AI25" s="171"/>
      <c r="AJ25" s="169">
        <f>IF(AJ$32=0,IF(SUM(AL$32:$BY$32)=0,0,"¦"),HLOOKUP(AJ$32,$C$9:$Z$29,ROW($C25)-ROW($C$9)+1,FALSE))</f>
        <v>0</v>
      </c>
      <c r="AK25" s="171"/>
      <c r="AL25" s="169" t="str">
        <f>IF(AL$32=0,IF(SUM(AN$32:$BY$32)=0,0,"¦"),HLOOKUP(AL$32,$C$9:$Z$29,ROW($C25)-ROW($C$9)+1,FALSE))</f>
        <v>¦</v>
      </c>
      <c r="AM25" s="171"/>
      <c r="AN25" s="169">
        <f>IF(AN$32=0,IF(SUM(AP$32:$BY$32)=0,0,"¦"),HLOOKUP(AN$32,$C$9:$Z$29,ROW($C25)-ROW($C$9)+1,FALSE))</f>
        <v>0</v>
      </c>
      <c r="AO25" s="171"/>
      <c r="AP25" s="169">
        <f>IF(AP$32=0,IF(SUM(AR$32:$BY$32)=0,0,"¦"),HLOOKUP(AP$32,$C$9:$Z$29,ROW($C25)-ROW($C$9)+1,FALSE))</f>
        <v>0</v>
      </c>
      <c r="AQ25" s="171"/>
      <c r="AR25" s="169">
        <f>IF(AR$32=0,IF(SUM(AT$32:$BY$32)=0,0,"¦"),HLOOKUP(AR$32,$C$9:$Z$29,ROW($C25)-ROW($C$9)+1,FALSE))</f>
        <v>0</v>
      </c>
      <c r="AS25" s="171"/>
      <c r="AT25" s="169" t="str">
        <f>IF(AT$32=0,IF(SUM(AV$32:$BY$32)=0,0,"¦"),HLOOKUP(AT$32,$C$9:$Z$29,ROW($C25)-ROW($C$9)+1,FALSE))</f>
        <v>¦</v>
      </c>
      <c r="AU25" s="171"/>
      <c r="AV25" s="169">
        <f>IF(AV$32=0,IF(SUM(AX$32:$BY$32)=0,0,"¦"),HLOOKUP(AV$32,$C$9:$Z$29,ROW($C25)-ROW($C$9)+1,FALSE))</f>
        <v>0</v>
      </c>
      <c r="AW25" s="171"/>
      <c r="AX25" s="169">
        <f>IF(AX$32=0,IF(SUM(AZ$32:$BY$32)=0,0,"¦"),HLOOKUP(AX$32,$C$9:$Z$29,ROW($C25)-ROW($C$9)+1,FALSE))</f>
        <v>0</v>
      </c>
      <c r="AY25" s="171"/>
      <c r="AZ25" s="169">
        <f>IF(AZ$32=0,IF(SUM(BB$32:$BY$32)=0,0,"¦"),HLOOKUP(AZ$32,$C$9:$Z$29,ROW($C25)-ROW($C$9)+1,FALSE))</f>
        <v>0</v>
      </c>
      <c r="BA25" s="171"/>
      <c r="BB25" s="169">
        <f>IF(BB$32=0,IF(SUM(BD$32:$BY$32)=0,0,"¦"),HLOOKUP(BB$32,$C$9:$Z$29,ROW($C25)-ROW($C$9)+1,FALSE))</f>
        <v>0</v>
      </c>
      <c r="BC25" s="171"/>
      <c r="BD25" s="169">
        <f>IF(BD$32=0,IF(SUM(BF$32:$BY$32)=0,0,"¦"),HLOOKUP(BD$32,$C$9:$Z$29,ROW($C25)-ROW($C$9)+1,FALSE))</f>
        <v>0</v>
      </c>
      <c r="BE25" s="171"/>
      <c r="BF25" s="169" t="str">
        <f>IF(BF$32=0,IF(SUM(BH$32:$BY$32)=0,0,"¦"),HLOOKUP(BF$32,$C$9:$Z$29,ROW($C25)-ROW($C$9)+1,FALSE))</f>
        <v>¦</v>
      </c>
      <c r="BG25" s="171"/>
      <c r="BH25" s="169">
        <f>IF(BH$32=0,IF(SUM(BJ$32:$BY$32)=0,0,"¦"),HLOOKUP(BH$32,$C$9:$Z$29,ROW($C25)-ROW($C$9)+1,FALSE))</f>
        <v>0</v>
      </c>
      <c r="BI25" s="171"/>
      <c r="BJ25" s="169">
        <f>IF(BJ$32=0,IF(SUM(BL$32:$BY$32)=0,0,"¦"),HLOOKUP(BJ$32,$C$9:$Z$29,ROW($C25)-ROW($C$9)+1,FALSE))</f>
        <v>0</v>
      </c>
      <c r="BK25" s="171"/>
      <c r="BL25" s="169">
        <f>IF(BL$32=0,IF(SUM(BN$32:$BY$32)=0,0,"¦"),HLOOKUP(BL$32,$C$9:$Z$29,ROW($C25)-ROW($C$9)+1,FALSE))</f>
        <v>0</v>
      </c>
      <c r="BM25" s="171"/>
      <c r="BN25" s="169">
        <f>IF(BN$32=0,IF(SUM(BP$32:$BY$32)=0,0,"¦"),HLOOKUP(BN$32,$C$9:$Z$29,ROW($C25)-ROW($C$9)+1,FALSE))</f>
        <v>0</v>
      </c>
      <c r="BO25" s="171"/>
      <c r="BP25" s="169">
        <f>IF(BP$32=0,IF(SUM(BR$32:$BY$32)=0,0,"¦"),HLOOKUP(BP$32,$C$9:$Z$29,ROW($C25)-ROW($C$9)+1,FALSE))</f>
        <v>0</v>
      </c>
      <c r="BQ25" s="171"/>
      <c r="BR25" s="169">
        <f>IF(BR$32=0,IF(SUM(BT$32:$BY$32)=0,0,"¦"),HLOOKUP(BR$32,$C$9:$Z$29,ROW($C25)-ROW($C$9)+1,FALSE))</f>
        <v>0</v>
      </c>
      <c r="BS25" s="171"/>
      <c r="BT25" s="169">
        <f>IF(BT$32=0,IF(SUM(BV$32:$BY$32)=0,0,"¦"),HLOOKUP(BT$32,$C$9:$Z$29,ROW($C25)-ROW($C$9)+1,FALSE))</f>
        <v>0</v>
      </c>
      <c r="BU25" s="171"/>
      <c r="BV25" s="169">
        <f>IF(BV$32=0,IF(SUM(BX$32:$BY$32)=0,0,"¦"),HLOOKUP(BV$32,$C$9:$Z$29,ROW($C25)-ROW($C$9)+1,FALSE))</f>
        <v>0</v>
      </c>
      <c r="BW25" s="171"/>
      <c r="BX25" s="169">
        <f>IF(BX$32=0,IF(SUM($BY$32:BZ$32)=0,0,"¦"),HLOOKUP(BX$32,$C$9:$Z$29,ROW($C25)-ROW($C$9)+1,FALSE))</f>
        <v>0</v>
      </c>
      <c r="BY25" s="170"/>
      <c r="BZ25" s="48"/>
      <c r="CA25" s="48"/>
      <c r="CB25" s="48"/>
    </row>
    <row r="26" spans="1:80" ht="17" thickTop="1" thickBot="1" x14ac:dyDescent="0.25">
      <c r="A26" s="48"/>
      <c r="B26" s="104" t="s">
        <v>16</v>
      </c>
      <c r="C26" s="113">
        <f>IF(AND(C$9=0,SUM(D$9:$Z$9)=0),0,IF(C$9=0,"¦",HLOOKUP(C$9,Datos!$D$9:$W26,ROW(Datos!$D25)-ROW(Datos!$D$8)+1,FALSE)))</f>
        <v>0</v>
      </c>
      <c r="D26" s="113">
        <f>IF(AND(D$9=0,SUM(E$9:$Z$9)=0),0,IF(D$9=0,"¦",HLOOKUP(D$9,Datos!$D$9:$W26,ROW(Datos!$D25)-ROW(Datos!$D$8)+1,FALSE)))</f>
        <v>0</v>
      </c>
      <c r="E26" s="113">
        <f>IF(AND(E$9=0,SUM(F$9:$Z$9)=0),0,IF(E$9=0,"¦",HLOOKUP(E$9,Datos!$D$9:$W26,ROW(Datos!$D25)-ROW(Datos!$D$8)+1,FALSE)))</f>
        <v>0</v>
      </c>
      <c r="F26" s="113">
        <f>IF(AND(F$9=0,SUM(G$9:$Z$9)=0),0,IF(F$9=0,"¦",HLOOKUP(F$9,Datos!$D$9:$W26,ROW(Datos!$D25)-ROW(Datos!$D$8)+1,FALSE)))</f>
        <v>0</v>
      </c>
      <c r="G26" s="113" t="str">
        <f>IF(AND(G$9=0,SUM(H$9:$Z$9)=0),0,IF(G$9=0,"¦",HLOOKUP(G$9,Datos!$D$9:$W26,ROW(Datos!$D25)-ROW(Datos!$D$8)+1,FALSE)))</f>
        <v>¦</v>
      </c>
      <c r="H26" s="113">
        <f>IF(AND(H$9=0,SUM(I$9:$Z$9)=0),0,IF(H$9=0,"¦",HLOOKUP(H$9,Datos!$D$9:$W26,ROW(Datos!$D25)-ROW(Datos!$D$8)+1,FALSE)))</f>
        <v>0</v>
      </c>
      <c r="I26" s="113">
        <f>IF(AND(I$9=0,SUM(J$9:$Z$9)=0),0,IF(I$9=0,"¦",HLOOKUP(I$9,Datos!$D$9:$W26,ROW(Datos!$D25)-ROW(Datos!$D$8)+1,FALSE)))</f>
        <v>0</v>
      </c>
      <c r="J26" s="113">
        <f>IF(AND(J$9=0,SUM(K$9:$Z$9)=0),0,IF(J$9=0,"¦",HLOOKUP(J$9,Datos!$D$9:$W26,ROW(Datos!$D25)-ROW(Datos!$D$8)+1,FALSE)))</f>
        <v>0</v>
      </c>
      <c r="K26" s="113" t="str">
        <f>IF(AND(K$9=0,SUM(L$9:$Z$9)=0),0,IF(K$9=0,"¦",HLOOKUP(K$9,Datos!$D$9:$W26,ROW(Datos!$D25)-ROW(Datos!$D$8)+1,FALSE)))</f>
        <v>¦</v>
      </c>
      <c r="L26" s="113">
        <f>IF(AND(L$9=0,SUM(M$9:$Z$9)=0),0,IF(L$9=0,"¦",HLOOKUP(L$9,Datos!$D$9:$W26,ROW(Datos!$D25)-ROW(Datos!$D$8)+1,FALSE)))</f>
        <v>0</v>
      </c>
      <c r="M26" s="113">
        <f>IF(AND(M$9=0,SUM(N$9:$Z$9)=0),0,IF(M$9=0,"¦",HLOOKUP(M$9,Datos!$D$9:$W26,ROW(Datos!$D25)-ROW(Datos!$D$8)+1,FALSE)))</f>
        <v>0</v>
      </c>
      <c r="N26" s="113" t="str">
        <f>IF(AND(N$9=0,SUM(O$9:$Z$9)=0),0,IF(N$9=0,"¦",HLOOKUP(N$9,Datos!$D$9:$W26,ROW(Datos!$D25)-ROW(Datos!$D$8)+1,FALSE)))</f>
        <v>¦</v>
      </c>
      <c r="O26" s="113">
        <f>IF(AND(O$9=0,SUM(P$9:$Z$9)=0),0,IF(O$9=0,"¦",HLOOKUP(O$9,Datos!$D$9:$W26,ROW(Datos!$D25)-ROW(Datos!$D$8)+1,FALSE)))</f>
        <v>0</v>
      </c>
      <c r="P26" s="113">
        <f>IF(AND(P$9=0,SUM(Q$9:$Z$9)=0),0,IF(P$9=0,"¦",HLOOKUP(P$9,Datos!$D$9:$W26,ROW(Datos!$D25)-ROW(Datos!$D$8)+1,FALSE)))</f>
        <v>0</v>
      </c>
      <c r="Q26" s="113">
        <f>IF(AND(Q$9=0,SUM(R$9:$Z$9)=0),0,IF(Q$9=0,"¦",HLOOKUP(Q$9,Datos!$D$9:$W26,ROW(Datos!$D25)-ROW(Datos!$D$8)+1,FALSE)))</f>
        <v>0</v>
      </c>
      <c r="R26" s="113" t="str">
        <f>IF(AND(R$9=0,SUM(S$9:$Z$9)=0),0,IF(R$9=0,"¦",HLOOKUP(R$9,Datos!$D$9:$W26,ROW(Datos!$D25)-ROW(Datos!$D$8)+1,FALSE)))</f>
        <v>¦</v>
      </c>
      <c r="S26" s="113">
        <f>IF(AND(S$9=0,SUM(T$9:$Z$9)=0),0,IF(S$9=0,"¦",HLOOKUP(S$9,Datos!$D$9:$W26,ROW(Datos!$D25)-ROW(Datos!$D$8)+1,FALSE)))</f>
        <v>0</v>
      </c>
      <c r="T26" s="113">
        <f>IF(AND(T$9=0,SUM(U$9:$Z$9)=0),0,IF(T$9=0,"¦",HLOOKUP(T$9,Datos!$D$9:$W26,ROW(Datos!$D25)-ROW(Datos!$D$8)+1,FALSE)))</f>
        <v>0</v>
      </c>
      <c r="U26" s="113">
        <f>IF(AND(U$9=0,SUM(V$9:$Z$9)=0),0,IF(U$9=0,"¦",HLOOKUP(U$9,Datos!$D$9:$W26,ROW(Datos!$D25)-ROW(Datos!$D$8)+1,FALSE)))</f>
        <v>0</v>
      </c>
      <c r="V26" s="113">
        <f>IF(AND(V$9=0,SUM(W$9:$Z$9)=0),0,IF(V$9=0,"¦",HLOOKUP(V$9,Datos!$D$9:$W26,ROW(Datos!$D25)-ROW(Datos!$D$8)+1,FALSE)))</f>
        <v>0</v>
      </c>
      <c r="W26" s="113">
        <f>IF(AND(W$9=0,SUM(X$9:$Z$9)=0),0,IF(W$9=0,"¦",HLOOKUP(W$9,Datos!$D$9:$W26,ROW(Datos!$D25)-ROW(Datos!$D$8)+1,FALSE)))</f>
        <v>0</v>
      </c>
      <c r="X26" s="113">
        <f>IF(AND(X$9=0,SUM(Y$9:$Z$9)=0),0,IF(X$9=0,"¦",HLOOKUP(X$9,Datos!$D$9:$W26,ROW(Datos!$D25)-ROW(Datos!$D$8)+1,FALSE)))</f>
        <v>0</v>
      </c>
      <c r="Y26" s="113">
        <f>IF(AND(Y$9=0,SUM(Z$9:$Z$9)=0),0,IF(Y$9=0,"¦",HLOOKUP(Y$9,Datos!$D$9:$W26,ROW(Datos!$D25)-ROW(Datos!$D$8)+1,FALSE)))</f>
        <v>0</v>
      </c>
      <c r="Z26" s="145">
        <f>IF(AND(Z$9=0,SUM($Z$9:AA$9)=0),0,IF(Z$9=0,"¦",HLOOKUP(Z$9,Datos!$D$9:$W26,ROW(Datos!$D25)-ROW(Datos!$D$8)+1,FALSE)))</f>
        <v>0</v>
      </c>
      <c r="AA26" s="48"/>
      <c r="AB26" s="108" t="str">
        <f>IF(Datos!B26&gt;0,Datos!B26,"")</f>
        <v/>
      </c>
      <c r="AC26" s="142" t="s">
        <v>16</v>
      </c>
      <c r="AD26" s="169">
        <f>IF(AD$32=0,IF(SUM(AF$32:$BY$32)=0,0,"¦"),HLOOKUP(AD$32,$C$9:$Z$29,ROW($C26)-ROW($C$9)+1,FALSE))</f>
        <v>0</v>
      </c>
      <c r="AE26" s="171"/>
      <c r="AF26" s="169">
        <f>IF(AF$32=0,IF(SUM(AH$32:$BY$32)=0,0,"¦"),HLOOKUP(AF$32,$C$9:$Z$29,ROW($C26)-ROW($C$9)+1,FALSE))</f>
        <v>0</v>
      </c>
      <c r="AG26" s="171"/>
      <c r="AH26" s="169">
        <f>IF(AH$32=0,IF(SUM(AJ$32:$BY$32)=0,0,"¦"),HLOOKUP(AH$32,$C$9:$Z$29,ROW($C26)-ROW($C$9)+1,FALSE))</f>
        <v>0</v>
      </c>
      <c r="AI26" s="171"/>
      <c r="AJ26" s="169">
        <f>IF(AJ$32=0,IF(SUM(AL$32:$BY$32)=0,0,"¦"),HLOOKUP(AJ$32,$C$9:$Z$29,ROW($C26)-ROW($C$9)+1,FALSE))</f>
        <v>0</v>
      </c>
      <c r="AK26" s="171"/>
      <c r="AL26" s="169" t="str">
        <f>IF(AL$32=0,IF(SUM(AN$32:$BY$32)=0,0,"¦"),HLOOKUP(AL$32,$C$9:$Z$29,ROW($C26)-ROW($C$9)+1,FALSE))</f>
        <v>¦</v>
      </c>
      <c r="AM26" s="171"/>
      <c r="AN26" s="169">
        <f>IF(AN$32=0,IF(SUM(AP$32:$BY$32)=0,0,"¦"),HLOOKUP(AN$32,$C$9:$Z$29,ROW($C26)-ROW($C$9)+1,FALSE))</f>
        <v>0</v>
      </c>
      <c r="AO26" s="171"/>
      <c r="AP26" s="169">
        <f>IF(AP$32=0,IF(SUM(AR$32:$BY$32)=0,0,"¦"),HLOOKUP(AP$32,$C$9:$Z$29,ROW($C26)-ROW($C$9)+1,FALSE))</f>
        <v>0</v>
      </c>
      <c r="AQ26" s="171"/>
      <c r="AR26" s="169">
        <f>IF(AR$32=0,IF(SUM(AT$32:$BY$32)=0,0,"¦"),HLOOKUP(AR$32,$C$9:$Z$29,ROW($C26)-ROW($C$9)+1,FALSE))</f>
        <v>0</v>
      </c>
      <c r="AS26" s="171"/>
      <c r="AT26" s="169" t="str">
        <f>IF(AT$32=0,IF(SUM(AV$32:$BY$32)=0,0,"¦"),HLOOKUP(AT$32,$C$9:$Z$29,ROW($C26)-ROW($C$9)+1,FALSE))</f>
        <v>¦</v>
      </c>
      <c r="AU26" s="171"/>
      <c r="AV26" s="169">
        <f>IF(AV$32=0,IF(SUM(AX$32:$BY$32)=0,0,"¦"),HLOOKUP(AV$32,$C$9:$Z$29,ROW($C26)-ROW($C$9)+1,FALSE))</f>
        <v>0</v>
      </c>
      <c r="AW26" s="171"/>
      <c r="AX26" s="169">
        <f>IF(AX$32=0,IF(SUM(AZ$32:$BY$32)=0,0,"¦"),HLOOKUP(AX$32,$C$9:$Z$29,ROW($C26)-ROW($C$9)+1,FALSE))</f>
        <v>0</v>
      </c>
      <c r="AY26" s="171"/>
      <c r="AZ26" s="169">
        <f>IF(AZ$32=0,IF(SUM(BB$32:$BY$32)=0,0,"¦"),HLOOKUP(AZ$32,$C$9:$Z$29,ROW($C26)-ROW($C$9)+1,FALSE))</f>
        <v>0</v>
      </c>
      <c r="BA26" s="171"/>
      <c r="BB26" s="169">
        <f>IF(BB$32=0,IF(SUM(BD$32:$BY$32)=0,0,"¦"),HLOOKUP(BB$32,$C$9:$Z$29,ROW($C26)-ROW($C$9)+1,FALSE))</f>
        <v>0</v>
      </c>
      <c r="BC26" s="171"/>
      <c r="BD26" s="169">
        <f>IF(BD$32=0,IF(SUM(BF$32:$BY$32)=0,0,"¦"),HLOOKUP(BD$32,$C$9:$Z$29,ROW($C26)-ROW($C$9)+1,FALSE))</f>
        <v>0</v>
      </c>
      <c r="BE26" s="171"/>
      <c r="BF26" s="169" t="str">
        <f>IF(BF$32=0,IF(SUM(BH$32:$BY$32)=0,0,"¦"),HLOOKUP(BF$32,$C$9:$Z$29,ROW($C26)-ROW($C$9)+1,FALSE))</f>
        <v>¦</v>
      </c>
      <c r="BG26" s="171"/>
      <c r="BH26" s="169">
        <f>IF(BH$32=0,IF(SUM(BJ$32:$BY$32)=0,0,"¦"),HLOOKUP(BH$32,$C$9:$Z$29,ROW($C26)-ROW($C$9)+1,FALSE))</f>
        <v>0</v>
      </c>
      <c r="BI26" s="171"/>
      <c r="BJ26" s="169">
        <f>IF(BJ$32=0,IF(SUM(BL$32:$BY$32)=0,0,"¦"),HLOOKUP(BJ$32,$C$9:$Z$29,ROW($C26)-ROW($C$9)+1,FALSE))</f>
        <v>0</v>
      </c>
      <c r="BK26" s="171"/>
      <c r="BL26" s="169">
        <f>IF(BL$32=0,IF(SUM(BN$32:$BY$32)=0,0,"¦"),HLOOKUP(BL$32,$C$9:$Z$29,ROW($C26)-ROW($C$9)+1,FALSE))</f>
        <v>0</v>
      </c>
      <c r="BM26" s="171"/>
      <c r="BN26" s="169">
        <f>IF(BN$32=0,IF(SUM(BP$32:$BY$32)=0,0,"¦"),HLOOKUP(BN$32,$C$9:$Z$29,ROW($C26)-ROW($C$9)+1,FALSE))</f>
        <v>0</v>
      </c>
      <c r="BO26" s="171"/>
      <c r="BP26" s="169">
        <f>IF(BP$32=0,IF(SUM(BR$32:$BY$32)=0,0,"¦"),HLOOKUP(BP$32,$C$9:$Z$29,ROW($C26)-ROW($C$9)+1,FALSE))</f>
        <v>0</v>
      </c>
      <c r="BQ26" s="171"/>
      <c r="BR26" s="169">
        <f>IF(BR$32=0,IF(SUM(BT$32:$BY$32)=0,0,"¦"),HLOOKUP(BR$32,$C$9:$Z$29,ROW($C26)-ROW($C$9)+1,FALSE))</f>
        <v>0</v>
      </c>
      <c r="BS26" s="171"/>
      <c r="BT26" s="169">
        <f>IF(BT$32=0,IF(SUM(BV$32:$BY$32)=0,0,"¦"),HLOOKUP(BT$32,$C$9:$Z$29,ROW($C26)-ROW($C$9)+1,FALSE))</f>
        <v>0</v>
      </c>
      <c r="BU26" s="171"/>
      <c r="BV26" s="169">
        <f>IF(BV$32=0,IF(SUM(BX$32:$BY$32)=0,0,"¦"),HLOOKUP(BV$32,$C$9:$Z$29,ROW($C26)-ROW($C$9)+1,FALSE))</f>
        <v>0</v>
      </c>
      <c r="BW26" s="171"/>
      <c r="BX26" s="169">
        <f>IF(BX$32=0,IF(SUM($BY$32:BZ$32)=0,0,"¦"),HLOOKUP(BX$32,$C$9:$Z$29,ROW($C26)-ROW($C$9)+1,FALSE))</f>
        <v>0</v>
      </c>
      <c r="BY26" s="170"/>
      <c r="BZ26" s="48"/>
      <c r="CA26" s="48"/>
      <c r="CB26" s="48"/>
    </row>
    <row r="27" spans="1:80" ht="17" thickTop="1" thickBot="1" x14ac:dyDescent="0.25">
      <c r="A27" s="48"/>
      <c r="B27" s="104" t="s">
        <v>17</v>
      </c>
      <c r="C27" s="113">
        <f>IF(AND(C$9=0,SUM(D$9:$Z$9)=0),0,IF(C$9=0,"¦",HLOOKUP(C$9,Datos!$D$9:$W27,ROW(Datos!$D26)-ROW(Datos!$D$8)+1,FALSE)))</f>
        <v>0</v>
      </c>
      <c r="D27" s="113">
        <f>IF(AND(D$9=0,SUM(E$9:$Z$9)=0),0,IF(D$9=0,"¦",HLOOKUP(D$9,Datos!$D$9:$W27,ROW(Datos!$D26)-ROW(Datos!$D$8)+1,FALSE)))</f>
        <v>0</v>
      </c>
      <c r="E27" s="113">
        <f>IF(AND(E$9=0,SUM(F$9:$Z$9)=0),0,IF(E$9=0,"¦",HLOOKUP(E$9,Datos!$D$9:$W27,ROW(Datos!$D26)-ROW(Datos!$D$8)+1,FALSE)))</f>
        <v>0</v>
      </c>
      <c r="F27" s="113">
        <f>IF(AND(F$9=0,SUM(G$9:$Z$9)=0),0,IF(F$9=0,"¦",HLOOKUP(F$9,Datos!$D$9:$W27,ROW(Datos!$D26)-ROW(Datos!$D$8)+1,FALSE)))</f>
        <v>0</v>
      </c>
      <c r="G27" s="113" t="str">
        <f>IF(AND(G$9=0,SUM(H$9:$Z$9)=0),0,IF(G$9=0,"¦",HLOOKUP(G$9,Datos!$D$9:$W27,ROW(Datos!$D26)-ROW(Datos!$D$8)+1,FALSE)))</f>
        <v>¦</v>
      </c>
      <c r="H27" s="113">
        <f>IF(AND(H$9=0,SUM(I$9:$Z$9)=0),0,IF(H$9=0,"¦",HLOOKUP(H$9,Datos!$D$9:$W27,ROW(Datos!$D26)-ROW(Datos!$D$8)+1,FALSE)))</f>
        <v>0</v>
      </c>
      <c r="I27" s="113">
        <f>IF(AND(I$9=0,SUM(J$9:$Z$9)=0),0,IF(I$9=0,"¦",HLOOKUP(I$9,Datos!$D$9:$W27,ROW(Datos!$D26)-ROW(Datos!$D$8)+1,FALSE)))</f>
        <v>0</v>
      </c>
      <c r="J27" s="113">
        <f>IF(AND(J$9=0,SUM(K$9:$Z$9)=0),0,IF(J$9=0,"¦",HLOOKUP(J$9,Datos!$D$9:$W27,ROW(Datos!$D26)-ROW(Datos!$D$8)+1,FALSE)))</f>
        <v>0</v>
      </c>
      <c r="K27" s="113" t="str">
        <f>IF(AND(K$9=0,SUM(L$9:$Z$9)=0),0,IF(K$9=0,"¦",HLOOKUP(K$9,Datos!$D$9:$W27,ROW(Datos!$D26)-ROW(Datos!$D$8)+1,FALSE)))</f>
        <v>¦</v>
      </c>
      <c r="L27" s="113">
        <f>IF(AND(L$9=0,SUM(M$9:$Z$9)=0),0,IF(L$9=0,"¦",HLOOKUP(L$9,Datos!$D$9:$W27,ROW(Datos!$D26)-ROW(Datos!$D$8)+1,FALSE)))</f>
        <v>0</v>
      </c>
      <c r="M27" s="113">
        <f>IF(AND(M$9=0,SUM(N$9:$Z$9)=0),0,IF(M$9=0,"¦",HLOOKUP(M$9,Datos!$D$9:$W27,ROW(Datos!$D26)-ROW(Datos!$D$8)+1,FALSE)))</f>
        <v>0</v>
      </c>
      <c r="N27" s="113" t="str">
        <f>IF(AND(N$9=0,SUM(O$9:$Z$9)=0),0,IF(N$9=0,"¦",HLOOKUP(N$9,Datos!$D$9:$W27,ROW(Datos!$D26)-ROW(Datos!$D$8)+1,FALSE)))</f>
        <v>¦</v>
      </c>
      <c r="O27" s="113">
        <f>IF(AND(O$9=0,SUM(P$9:$Z$9)=0),0,IF(O$9=0,"¦",HLOOKUP(O$9,Datos!$D$9:$W27,ROW(Datos!$D26)-ROW(Datos!$D$8)+1,FALSE)))</f>
        <v>0</v>
      </c>
      <c r="P27" s="113">
        <f>IF(AND(P$9=0,SUM(Q$9:$Z$9)=0),0,IF(P$9=0,"¦",HLOOKUP(P$9,Datos!$D$9:$W27,ROW(Datos!$D26)-ROW(Datos!$D$8)+1,FALSE)))</f>
        <v>0</v>
      </c>
      <c r="Q27" s="113">
        <f>IF(AND(Q$9=0,SUM(R$9:$Z$9)=0),0,IF(Q$9=0,"¦",HLOOKUP(Q$9,Datos!$D$9:$W27,ROW(Datos!$D26)-ROW(Datos!$D$8)+1,FALSE)))</f>
        <v>0</v>
      </c>
      <c r="R27" s="113" t="str">
        <f>IF(AND(R$9=0,SUM(S$9:$Z$9)=0),0,IF(R$9=0,"¦",HLOOKUP(R$9,Datos!$D$9:$W27,ROW(Datos!$D26)-ROW(Datos!$D$8)+1,FALSE)))</f>
        <v>¦</v>
      </c>
      <c r="S27" s="113">
        <f>IF(AND(S$9=0,SUM(T$9:$Z$9)=0),0,IF(S$9=0,"¦",HLOOKUP(S$9,Datos!$D$9:$W27,ROW(Datos!$D26)-ROW(Datos!$D$8)+1,FALSE)))</f>
        <v>0</v>
      </c>
      <c r="T27" s="113">
        <f>IF(AND(T$9=0,SUM(U$9:$Z$9)=0),0,IF(T$9=0,"¦",HLOOKUP(T$9,Datos!$D$9:$W27,ROW(Datos!$D26)-ROW(Datos!$D$8)+1,FALSE)))</f>
        <v>0</v>
      </c>
      <c r="U27" s="113">
        <f>IF(AND(U$9=0,SUM(V$9:$Z$9)=0),0,IF(U$9=0,"¦",HLOOKUP(U$9,Datos!$D$9:$W27,ROW(Datos!$D26)-ROW(Datos!$D$8)+1,FALSE)))</f>
        <v>0</v>
      </c>
      <c r="V27" s="113">
        <f>IF(AND(V$9=0,SUM(W$9:$Z$9)=0),0,IF(V$9=0,"¦",HLOOKUP(V$9,Datos!$D$9:$W27,ROW(Datos!$D26)-ROW(Datos!$D$8)+1,FALSE)))</f>
        <v>0</v>
      </c>
      <c r="W27" s="113">
        <f>IF(AND(W$9=0,SUM(X$9:$Z$9)=0),0,IF(W$9=0,"¦",HLOOKUP(W$9,Datos!$D$9:$W27,ROW(Datos!$D26)-ROW(Datos!$D$8)+1,FALSE)))</f>
        <v>0</v>
      </c>
      <c r="X27" s="113">
        <f>IF(AND(X$9=0,SUM(Y$9:$Z$9)=0),0,IF(X$9=0,"¦",HLOOKUP(X$9,Datos!$D$9:$W27,ROW(Datos!$D26)-ROW(Datos!$D$8)+1,FALSE)))</f>
        <v>0</v>
      </c>
      <c r="Y27" s="113">
        <f>IF(AND(Y$9=0,SUM(Z$9:$Z$9)=0),0,IF(Y$9=0,"¦",HLOOKUP(Y$9,Datos!$D$9:$W27,ROW(Datos!$D26)-ROW(Datos!$D$8)+1,FALSE)))</f>
        <v>0</v>
      </c>
      <c r="Z27" s="145">
        <f>IF(AND(Z$9=0,SUM($Z$9:AA$9)=0),0,IF(Z$9=0,"¦",HLOOKUP(Z$9,Datos!$D$9:$W27,ROW(Datos!$D26)-ROW(Datos!$D$8)+1,FALSE)))</f>
        <v>0</v>
      </c>
      <c r="AA27" s="48"/>
      <c r="AB27" s="108" t="str">
        <f>IF(Datos!B27&gt;0,Datos!B27,"")</f>
        <v/>
      </c>
      <c r="AC27" s="142" t="s">
        <v>17</v>
      </c>
      <c r="AD27" s="169">
        <f>IF(AD$32=0,IF(SUM(AF$32:$BY$32)=0,0,"¦"),HLOOKUP(AD$32,$C$9:$Z$29,ROW($C27)-ROW($C$9)+1,FALSE))</f>
        <v>0</v>
      </c>
      <c r="AE27" s="171"/>
      <c r="AF27" s="169">
        <f>IF(AF$32=0,IF(SUM(AH$32:$BY$32)=0,0,"¦"),HLOOKUP(AF$32,$C$9:$Z$29,ROW($C27)-ROW($C$9)+1,FALSE))</f>
        <v>0</v>
      </c>
      <c r="AG27" s="171"/>
      <c r="AH27" s="169">
        <f>IF(AH$32=0,IF(SUM(AJ$32:$BY$32)=0,0,"¦"),HLOOKUP(AH$32,$C$9:$Z$29,ROW($C27)-ROW($C$9)+1,FALSE))</f>
        <v>0</v>
      </c>
      <c r="AI27" s="171"/>
      <c r="AJ27" s="169">
        <f>IF(AJ$32=0,IF(SUM(AL$32:$BY$32)=0,0,"¦"),HLOOKUP(AJ$32,$C$9:$Z$29,ROW($C27)-ROW($C$9)+1,FALSE))</f>
        <v>0</v>
      </c>
      <c r="AK27" s="171"/>
      <c r="AL27" s="169" t="str">
        <f>IF(AL$32=0,IF(SUM(AN$32:$BY$32)=0,0,"¦"),HLOOKUP(AL$32,$C$9:$Z$29,ROW($C27)-ROW($C$9)+1,FALSE))</f>
        <v>¦</v>
      </c>
      <c r="AM27" s="171"/>
      <c r="AN27" s="169">
        <f>IF(AN$32=0,IF(SUM(AP$32:$BY$32)=0,0,"¦"),HLOOKUP(AN$32,$C$9:$Z$29,ROW($C27)-ROW($C$9)+1,FALSE))</f>
        <v>0</v>
      </c>
      <c r="AO27" s="171"/>
      <c r="AP27" s="169">
        <f>IF(AP$32=0,IF(SUM(AR$32:$BY$32)=0,0,"¦"),HLOOKUP(AP$32,$C$9:$Z$29,ROW($C27)-ROW($C$9)+1,FALSE))</f>
        <v>0</v>
      </c>
      <c r="AQ27" s="171"/>
      <c r="AR27" s="169">
        <f>IF(AR$32=0,IF(SUM(AT$32:$BY$32)=0,0,"¦"),HLOOKUP(AR$32,$C$9:$Z$29,ROW($C27)-ROW($C$9)+1,FALSE))</f>
        <v>0</v>
      </c>
      <c r="AS27" s="171"/>
      <c r="AT27" s="169" t="str">
        <f>IF(AT$32=0,IF(SUM(AV$32:$BY$32)=0,0,"¦"),HLOOKUP(AT$32,$C$9:$Z$29,ROW($C27)-ROW($C$9)+1,FALSE))</f>
        <v>¦</v>
      </c>
      <c r="AU27" s="171"/>
      <c r="AV27" s="169">
        <f>IF(AV$32=0,IF(SUM(AX$32:$BY$32)=0,0,"¦"),HLOOKUP(AV$32,$C$9:$Z$29,ROW($C27)-ROW($C$9)+1,FALSE))</f>
        <v>0</v>
      </c>
      <c r="AW27" s="171"/>
      <c r="AX27" s="169">
        <f>IF(AX$32=0,IF(SUM(AZ$32:$BY$32)=0,0,"¦"),HLOOKUP(AX$32,$C$9:$Z$29,ROW($C27)-ROW($C$9)+1,FALSE))</f>
        <v>0</v>
      </c>
      <c r="AY27" s="171"/>
      <c r="AZ27" s="169">
        <f>IF(AZ$32=0,IF(SUM(BB$32:$BY$32)=0,0,"¦"),HLOOKUP(AZ$32,$C$9:$Z$29,ROW($C27)-ROW($C$9)+1,FALSE))</f>
        <v>0</v>
      </c>
      <c r="BA27" s="171"/>
      <c r="BB27" s="169">
        <f>IF(BB$32=0,IF(SUM(BD$32:$BY$32)=0,0,"¦"),HLOOKUP(BB$32,$C$9:$Z$29,ROW($C27)-ROW($C$9)+1,FALSE))</f>
        <v>0</v>
      </c>
      <c r="BC27" s="171"/>
      <c r="BD27" s="169">
        <f>IF(BD$32=0,IF(SUM(BF$32:$BY$32)=0,0,"¦"),HLOOKUP(BD$32,$C$9:$Z$29,ROW($C27)-ROW($C$9)+1,FALSE))</f>
        <v>0</v>
      </c>
      <c r="BE27" s="171"/>
      <c r="BF27" s="169" t="str">
        <f>IF(BF$32=0,IF(SUM(BH$32:$BY$32)=0,0,"¦"),HLOOKUP(BF$32,$C$9:$Z$29,ROW($C27)-ROW($C$9)+1,FALSE))</f>
        <v>¦</v>
      </c>
      <c r="BG27" s="171"/>
      <c r="BH27" s="169">
        <f>IF(BH$32=0,IF(SUM(BJ$32:$BY$32)=0,0,"¦"),HLOOKUP(BH$32,$C$9:$Z$29,ROW($C27)-ROW($C$9)+1,FALSE))</f>
        <v>0</v>
      </c>
      <c r="BI27" s="171"/>
      <c r="BJ27" s="169">
        <f>IF(BJ$32=0,IF(SUM(BL$32:$BY$32)=0,0,"¦"),HLOOKUP(BJ$32,$C$9:$Z$29,ROW($C27)-ROW($C$9)+1,FALSE))</f>
        <v>0</v>
      </c>
      <c r="BK27" s="171"/>
      <c r="BL27" s="169">
        <f>IF(BL$32=0,IF(SUM(BN$32:$BY$32)=0,0,"¦"),HLOOKUP(BL$32,$C$9:$Z$29,ROW($C27)-ROW($C$9)+1,FALSE))</f>
        <v>0</v>
      </c>
      <c r="BM27" s="171"/>
      <c r="BN27" s="169">
        <f>IF(BN$32=0,IF(SUM(BP$32:$BY$32)=0,0,"¦"),HLOOKUP(BN$32,$C$9:$Z$29,ROW($C27)-ROW($C$9)+1,FALSE))</f>
        <v>0</v>
      </c>
      <c r="BO27" s="171"/>
      <c r="BP27" s="169">
        <f>IF(BP$32=0,IF(SUM(BR$32:$BY$32)=0,0,"¦"),HLOOKUP(BP$32,$C$9:$Z$29,ROW($C27)-ROW($C$9)+1,FALSE))</f>
        <v>0</v>
      </c>
      <c r="BQ27" s="171"/>
      <c r="BR27" s="169">
        <f>IF(BR$32=0,IF(SUM(BT$32:$BY$32)=0,0,"¦"),HLOOKUP(BR$32,$C$9:$Z$29,ROW($C27)-ROW($C$9)+1,FALSE))</f>
        <v>0</v>
      </c>
      <c r="BS27" s="171"/>
      <c r="BT27" s="169">
        <f>IF(BT$32=0,IF(SUM(BV$32:$BY$32)=0,0,"¦"),HLOOKUP(BT$32,$C$9:$Z$29,ROW($C27)-ROW($C$9)+1,FALSE))</f>
        <v>0</v>
      </c>
      <c r="BU27" s="171"/>
      <c r="BV27" s="169">
        <f>IF(BV$32=0,IF(SUM(BX$32:$BY$32)=0,0,"¦"),HLOOKUP(BV$32,$C$9:$Z$29,ROW($C27)-ROW($C$9)+1,FALSE))</f>
        <v>0</v>
      </c>
      <c r="BW27" s="171"/>
      <c r="BX27" s="169">
        <f>IF(BX$32=0,IF(SUM($BY$32:BZ$32)=0,0,"¦"),HLOOKUP(BX$32,$C$9:$Z$29,ROW($C27)-ROW($C$9)+1,FALSE))</f>
        <v>0</v>
      </c>
      <c r="BY27" s="170"/>
      <c r="BZ27" s="48"/>
      <c r="CA27" s="48"/>
      <c r="CB27" s="48"/>
    </row>
    <row r="28" spans="1:80" ht="17" thickTop="1" thickBot="1" x14ac:dyDescent="0.25">
      <c r="A28" s="48"/>
      <c r="B28" s="104" t="s">
        <v>18</v>
      </c>
      <c r="C28" s="113">
        <f>IF(AND(C$9=0,SUM(D$9:$Z$9)=0),0,IF(C$9=0,"¦",HLOOKUP(C$9,Datos!$D$9:$W28,ROW(Datos!$D27)-ROW(Datos!$D$8)+1,FALSE)))</f>
        <v>0</v>
      </c>
      <c r="D28" s="113">
        <f>IF(AND(D$9=0,SUM(E$9:$Z$9)=0),0,IF(D$9=0,"¦",HLOOKUP(D$9,Datos!$D$9:$W28,ROW(Datos!$D27)-ROW(Datos!$D$8)+1,FALSE)))</f>
        <v>0</v>
      </c>
      <c r="E28" s="113">
        <f>IF(AND(E$9=0,SUM(F$9:$Z$9)=0),0,IF(E$9=0,"¦",HLOOKUP(E$9,Datos!$D$9:$W28,ROW(Datos!$D27)-ROW(Datos!$D$8)+1,FALSE)))</f>
        <v>0</v>
      </c>
      <c r="F28" s="113">
        <f>IF(AND(F$9=0,SUM(G$9:$Z$9)=0),0,IF(F$9=0,"¦",HLOOKUP(F$9,Datos!$D$9:$W28,ROW(Datos!$D27)-ROW(Datos!$D$8)+1,FALSE)))</f>
        <v>0</v>
      </c>
      <c r="G28" s="113" t="str">
        <f>IF(AND(G$9=0,SUM(H$9:$Z$9)=0),0,IF(G$9=0,"¦",HLOOKUP(G$9,Datos!$D$9:$W28,ROW(Datos!$D27)-ROW(Datos!$D$8)+1,FALSE)))</f>
        <v>¦</v>
      </c>
      <c r="H28" s="113">
        <f>IF(AND(H$9=0,SUM(I$9:$Z$9)=0),0,IF(H$9=0,"¦",HLOOKUP(H$9,Datos!$D$9:$W28,ROW(Datos!$D27)-ROW(Datos!$D$8)+1,FALSE)))</f>
        <v>0</v>
      </c>
      <c r="I28" s="113">
        <f>IF(AND(I$9=0,SUM(J$9:$Z$9)=0),0,IF(I$9=0,"¦",HLOOKUP(I$9,Datos!$D$9:$W28,ROW(Datos!$D27)-ROW(Datos!$D$8)+1,FALSE)))</f>
        <v>0</v>
      </c>
      <c r="J28" s="113">
        <f>IF(AND(J$9=0,SUM(K$9:$Z$9)=0),0,IF(J$9=0,"¦",HLOOKUP(J$9,Datos!$D$9:$W28,ROW(Datos!$D27)-ROW(Datos!$D$8)+1,FALSE)))</f>
        <v>0</v>
      </c>
      <c r="K28" s="113" t="str">
        <f>IF(AND(K$9=0,SUM(L$9:$Z$9)=0),0,IF(K$9=0,"¦",HLOOKUP(K$9,Datos!$D$9:$W28,ROW(Datos!$D27)-ROW(Datos!$D$8)+1,FALSE)))</f>
        <v>¦</v>
      </c>
      <c r="L28" s="113">
        <f>IF(AND(L$9=0,SUM(M$9:$Z$9)=0),0,IF(L$9=0,"¦",HLOOKUP(L$9,Datos!$D$9:$W28,ROW(Datos!$D27)-ROW(Datos!$D$8)+1,FALSE)))</f>
        <v>0</v>
      </c>
      <c r="M28" s="113">
        <f>IF(AND(M$9=0,SUM(N$9:$Z$9)=0),0,IF(M$9=0,"¦",HLOOKUP(M$9,Datos!$D$9:$W28,ROW(Datos!$D27)-ROW(Datos!$D$8)+1,FALSE)))</f>
        <v>0</v>
      </c>
      <c r="N28" s="113" t="str">
        <f>IF(AND(N$9=0,SUM(O$9:$Z$9)=0),0,IF(N$9=0,"¦",HLOOKUP(N$9,Datos!$D$9:$W28,ROW(Datos!$D27)-ROW(Datos!$D$8)+1,FALSE)))</f>
        <v>¦</v>
      </c>
      <c r="O28" s="113">
        <f>IF(AND(O$9=0,SUM(P$9:$Z$9)=0),0,IF(O$9=0,"¦",HLOOKUP(O$9,Datos!$D$9:$W28,ROW(Datos!$D27)-ROW(Datos!$D$8)+1,FALSE)))</f>
        <v>0</v>
      </c>
      <c r="P28" s="113">
        <f>IF(AND(P$9=0,SUM(Q$9:$Z$9)=0),0,IF(P$9=0,"¦",HLOOKUP(P$9,Datos!$D$9:$W28,ROW(Datos!$D27)-ROW(Datos!$D$8)+1,FALSE)))</f>
        <v>0</v>
      </c>
      <c r="Q28" s="113">
        <f>IF(AND(Q$9=0,SUM(R$9:$Z$9)=0),0,IF(Q$9=0,"¦",HLOOKUP(Q$9,Datos!$D$9:$W28,ROW(Datos!$D27)-ROW(Datos!$D$8)+1,FALSE)))</f>
        <v>0</v>
      </c>
      <c r="R28" s="113" t="str">
        <f>IF(AND(R$9=0,SUM(S$9:$Z$9)=0),0,IF(R$9=0,"¦",HLOOKUP(R$9,Datos!$D$9:$W28,ROW(Datos!$D27)-ROW(Datos!$D$8)+1,FALSE)))</f>
        <v>¦</v>
      </c>
      <c r="S28" s="113">
        <f>IF(AND(S$9=0,SUM(T$9:$Z$9)=0),0,IF(S$9=0,"¦",HLOOKUP(S$9,Datos!$D$9:$W28,ROW(Datos!$D27)-ROW(Datos!$D$8)+1,FALSE)))</f>
        <v>0</v>
      </c>
      <c r="T28" s="113">
        <f>IF(AND(T$9=0,SUM(U$9:$Z$9)=0),0,IF(T$9=0,"¦",HLOOKUP(T$9,Datos!$D$9:$W28,ROW(Datos!$D27)-ROW(Datos!$D$8)+1,FALSE)))</f>
        <v>0</v>
      </c>
      <c r="U28" s="113">
        <f>IF(AND(U$9=0,SUM(V$9:$Z$9)=0),0,IF(U$9=0,"¦",HLOOKUP(U$9,Datos!$D$9:$W28,ROW(Datos!$D27)-ROW(Datos!$D$8)+1,FALSE)))</f>
        <v>0</v>
      </c>
      <c r="V28" s="113">
        <f>IF(AND(V$9=0,SUM(W$9:$Z$9)=0),0,IF(V$9=0,"¦",HLOOKUP(V$9,Datos!$D$9:$W28,ROW(Datos!$D27)-ROW(Datos!$D$8)+1,FALSE)))</f>
        <v>0</v>
      </c>
      <c r="W28" s="113">
        <f>IF(AND(W$9=0,SUM(X$9:$Z$9)=0),0,IF(W$9=0,"¦",HLOOKUP(W$9,Datos!$D$9:$W28,ROW(Datos!$D27)-ROW(Datos!$D$8)+1,FALSE)))</f>
        <v>0</v>
      </c>
      <c r="X28" s="113">
        <f>IF(AND(X$9=0,SUM(Y$9:$Z$9)=0),0,IF(X$9=0,"¦",HLOOKUP(X$9,Datos!$D$9:$W28,ROW(Datos!$D27)-ROW(Datos!$D$8)+1,FALSE)))</f>
        <v>0</v>
      </c>
      <c r="Y28" s="113">
        <f>IF(AND(Y$9=0,SUM(Z$9:$Z$9)=0),0,IF(Y$9=0,"¦",HLOOKUP(Y$9,Datos!$D$9:$W28,ROW(Datos!$D27)-ROW(Datos!$D$8)+1,FALSE)))</f>
        <v>0</v>
      </c>
      <c r="Z28" s="145">
        <f>IF(AND(Z$9=0,SUM($Z$9:AA$9)=0),0,IF(Z$9=0,"¦",HLOOKUP(Z$9,Datos!$D$9:$W28,ROW(Datos!$D27)-ROW(Datos!$D$8)+1,FALSE)))</f>
        <v>0</v>
      </c>
      <c r="AA28" s="48"/>
      <c r="AB28" s="108" t="str">
        <f>IF(Datos!B28&gt;0,Datos!B28,"")</f>
        <v/>
      </c>
      <c r="AC28" s="142" t="s">
        <v>18</v>
      </c>
      <c r="AD28" s="169">
        <f>IF(AD$32=0,IF(SUM(AF$32:$BY$32)=0,0,"¦"),HLOOKUP(AD$32,$C$9:$Z$29,ROW($C28)-ROW($C$9)+1,FALSE))</f>
        <v>0</v>
      </c>
      <c r="AE28" s="171"/>
      <c r="AF28" s="169">
        <f>IF(AF$32=0,IF(SUM(AH$32:$BY$32)=0,0,"¦"),HLOOKUP(AF$32,$C$9:$Z$29,ROW($C28)-ROW($C$9)+1,FALSE))</f>
        <v>0</v>
      </c>
      <c r="AG28" s="171"/>
      <c r="AH28" s="169">
        <f>IF(AH$32=0,IF(SUM(AJ$32:$BY$32)=0,0,"¦"),HLOOKUP(AH$32,$C$9:$Z$29,ROW($C28)-ROW($C$9)+1,FALSE))</f>
        <v>0</v>
      </c>
      <c r="AI28" s="171"/>
      <c r="AJ28" s="169">
        <f>IF(AJ$32=0,IF(SUM(AL$32:$BY$32)=0,0,"¦"),HLOOKUP(AJ$32,$C$9:$Z$29,ROW($C28)-ROW($C$9)+1,FALSE))</f>
        <v>0</v>
      </c>
      <c r="AK28" s="171"/>
      <c r="AL28" s="169" t="str">
        <f>IF(AL$32=0,IF(SUM(AN$32:$BY$32)=0,0,"¦"),HLOOKUP(AL$32,$C$9:$Z$29,ROW($C28)-ROW($C$9)+1,FALSE))</f>
        <v>¦</v>
      </c>
      <c r="AM28" s="171"/>
      <c r="AN28" s="169">
        <f>IF(AN$32=0,IF(SUM(AP$32:$BY$32)=0,0,"¦"),HLOOKUP(AN$32,$C$9:$Z$29,ROW($C28)-ROW($C$9)+1,FALSE))</f>
        <v>0</v>
      </c>
      <c r="AO28" s="171"/>
      <c r="AP28" s="169">
        <f>IF(AP$32=0,IF(SUM(AR$32:$BY$32)=0,0,"¦"),HLOOKUP(AP$32,$C$9:$Z$29,ROW($C28)-ROW($C$9)+1,FALSE))</f>
        <v>0</v>
      </c>
      <c r="AQ28" s="171"/>
      <c r="AR28" s="169">
        <f>IF(AR$32=0,IF(SUM(AT$32:$BY$32)=0,0,"¦"),HLOOKUP(AR$32,$C$9:$Z$29,ROW($C28)-ROW($C$9)+1,FALSE))</f>
        <v>0</v>
      </c>
      <c r="AS28" s="171"/>
      <c r="AT28" s="169" t="str">
        <f>IF(AT$32=0,IF(SUM(AV$32:$BY$32)=0,0,"¦"),HLOOKUP(AT$32,$C$9:$Z$29,ROW($C28)-ROW($C$9)+1,FALSE))</f>
        <v>¦</v>
      </c>
      <c r="AU28" s="171"/>
      <c r="AV28" s="169">
        <f>IF(AV$32=0,IF(SUM(AX$32:$BY$32)=0,0,"¦"),HLOOKUP(AV$32,$C$9:$Z$29,ROW($C28)-ROW($C$9)+1,FALSE))</f>
        <v>0</v>
      </c>
      <c r="AW28" s="171"/>
      <c r="AX28" s="169">
        <f>IF(AX$32=0,IF(SUM(AZ$32:$BY$32)=0,0,"¦"),HLOOKUP(AX$32,$C$9:$Z$29,ROW($C28)-ROW($C$9)+1,FALSE))</f>
        <v>0</v>
      </c>
      <c r="AY28" s="171"/>
      <c r="AZ28" s="169">
        <f>IF(AZ$32=0,IF(SUM(BB$32:$BY$32)=0,0,"¦"),HLOOKUP(AZ$32,$C$9:$Z$29,ROW($C28)-ROW($C$9)+1,FALSE))</f>
        <v>0</v>
      </c>
      <c r="BA28" s="171"/>
      <c r="BB28" s="169">
        <f>IF(BB$32=0,IF(SUM(BD$32:$BY$32)=0,0,"¦"),HLOOKUP(BB$32,$C$9:$Z$29,ROW($C28)-ROW($C$9)+1,FALSE))</f>
        <v>0</v>
      </c>
      <c r="BC28" s="171"/>
      <c r="BD28" s="169">
        <f>IF(BD$32=0,IF(SUM(BF$32:$BY$32)=0,0,"¦"),HLOOKUP(BD$32,$C$9:$Z$29,ROW($C28)-ROW($C$9)+1,FALSE))</f>
        <v>0</v>
      </c>
      <c r="BE28" s="171"/>
      <c r="BF28" s="169" t="str">
        <f>IF(BF$32=0,IF(SUM(BH$32:$BY$32)=0,0,"¦"),HLOOKUP(BF$32,$C$9:$Z$29,ROW($C28)-ROW($C$9)+1,FALSE))</f>
        <v>¦</v>
      </c>
      <c r="BG28" s="171"/>
      <c r="BH28" s="169">
        <f>IF(BH$32=0,IF(SUM(BJ$32:$BY$32)=0,0,"¦"),HLOOKUP(BH$32,$C$9:$Z$29,ROW($C28)-ROW($C$9)+1,FALSE))</f>
        <v>0</v>
      </c>
      <c r="BI28" s="171"/>
      <c r="BJ28" s="169">
        <f>IF(BJ$32=0,IF(SUM(BL$32:$BY$32)=0,0,"¦"),HLOOKUP(BJ$32,$C$9:$Z$29,ROW($C28)-ROW($C$9)+1,FALSE))</f>
        <v>0</v>
      </c>
      <c r="BK28" s="171"/>
      <c r="BL28" s="169">
        <f>IF(BL$32=0,IF(SUM(BN$32:$BY$32)=0,0,"¦"),HLOOKUP(BL$32,$C$9:$Z$29,ROW($C28)-ROW($C$9)+1,FALSE))</f>
        <v>0</v>
      </c>
      <c r="BM28" s="171"/>
      <c r="BN28" s="169">
        <f>IF(BN$32=0,IF(SUM(BP$32:$BY$32)=0,0,"¦"),HLOOKUP(BN$32,$C$9:$Z$29,ROW($C28)-ROW($C$9)+1,FALSE))</f>
        <v>0</v>
      </c>
      <c r="BO28" s="171"/>
      <c r="BP28" s="169">
        <f>IF(BP$32=0,IF(SUM(BR$32:$BY$32)=0,0,"¦"),HLOOKUP(BP$32,$C$9:$Z$29,ROW($C28)-ROW($C$9)+1,FALSE))</f>
        <v>0</v>
      </c>
      <c r="BQ28" s="171"/>
      <c r="BR28" s="169">
        <f>IF(BR$32=0,IF(SUM(BT$32:$BY$32)=0,0,"¦"),HLOOKUP(BR$32,$C$9:$Z$29,ROW($C28)-ROW($C$9)+1,FALSE))</f>
        <v>0</v>
      </c>
      <c r="BS28" s="171"/>
      <c r="BT28" s="169">
        <f>IF(BT$32=0,IF(SUM(BV$32:$BY$32)=0,0,"¦"),HLOOKUP(BT$32,$C$9:$Z$29,ROW($C28)-ROW($C$9)+1,FALSE))</f>
        <v>0</v>
      </c>
      <c r="BU28" s="171"/>
      <c r="BV28" s="169">
        <f>IF(BV$32=0,IF(SUM(BX$32:$BY$32)=0,0,"¦"),HLOOKUP(BV$32,$C$9:$Z$29,ROW($C28)-ROW($C$9)+1,FALSE))</f>
        <v>0</v>
      </c>
      <c r="BW28" s="171"/>
      <c r="BX28" s="169">
        <f>IF(BX$32=0,IF(SUM($BY$32:BZ$32)=0,0,"¦"),HLOOKUP(BX$32,$C$9:$Z$29,ROW($C28)-ROW($C$9)+1,FALSE))</f>
        <v>0</v>
      </c>
      <c r="BY28" s="170"/>
      <c r="BZ28" s="48"/>
      <c r="CA28" s="48"/>
      <c r="CB28" s="48"/>
    </row>
    <row r="29" spans="1:80" ht="17" thickTop="1" thickBot="1" x14ac:dyDescent="0.25">
      <c r="A29" s="48"/>
      <c r="B29" s="105" t="s">
        <v>19</v>
      </c>
      <c r="C29" s="113">
        <f>IF(AND(C$9=0,SUM(D$9:$Z$9)=0),0,IF(C$9=0,"¦",HLOOKUP(C$9,Datos!$D$9:$W29,ROW(Datos!$D28)-ROW(Datos!$D$8)+1,FALSE)))</f>
        <v>0</v>
      </c>
      <c r="D29" s="113">
        <f>IF(AND(D$9=0,SUM(E$9:$Z$9)=0),0,IF(D$9=0,"¦",HLOOKUP(D$9,Datos!$D$9:$W29,ROW(Datos!$D28)-ROW(Datos!$D$8)+1,FALSE)))</f>
        <v>0</v>
      </c>
      <c r="E29" s="113">
        <f>IF(AND(E$9=0,SUM(F$9:$Z$9)=0),0,IF(E$9=0,"¦",HLOOKUP(E$9,Datos!$D$9:$W29,ROW(Datos!$D28)-ROW(Datos!$D$8)+1,FALSE)))</f>
        <v>0</v>
      </c>
      <c r="F29" s="113">
        <f>IF(AND(F$9=0,SUM(G$9:$Z$9)=0),0,IF(F$9=0,"¦",HLOOKUP(F$9,Datos!$D$9:$W29,ROW(Datos!$D28)-ROW(Datos!$D$8)+1,FALSE)))</f>
        <v>0</v>
      </c>
      <c r="G29" s="113" t="str">
        <f>IF(AND(G$9=0,SUM(H$9:$Z$9)=0),0,IF(G$9=0,"¦",HLOOKUP(G$9,Datos!$D$9:$W29,ROW(Datos!$D28)-ROW(Datos!$D$8)+1,FALSE)))</f>
        <v>¦</v>
      </c>
      <c r="H29" s="113">
        <f>IF(AND(H$9=0,SUM(I$9:$Z$9)=0),0,IF(H$9=0,"¦",HLOOKUP(H$9,Datos!$D$9:$W29,ROW(Datos!$D28)-ROW(Datos!$D$8)+1,FALSE)))</f>
        <v>0</v>
      </c>
      <c r="I29" s="113">
        <f>IF(AND(I$9=0,SUM(J$9:$Z$9)=0),0,IF(I$9=0,"¦",HLOOKUP(I$9,Datos!$D$9:$W29,ROW(Datos!$D28)-ROW(Datos!$D$8)+1,FALSE)))</f>
        <v>0</v>
      </c>
      <c r="J29" s="113">
        <f>IF(AND(J$9=0,SUM(K$9:$Z$9)=0),0,IF(J$9=0,"¦",HLOOKUP(J$9,Datos!$D$9:$W29,ROW(Datos!$D28)-ROW(Datos!$D$8)+1,FALSE)))</f>
        <v>0</v>
      </c>
      <c r="K29" s="113" t="str">
        <f>IF(AND(K$9=0,SUM(L$9:$Z$9)=0),0,IF(K$9=0,"¦",HLOOKUP(K$9,Datos!$D$9:$W29,ROW(Datos!$D28)-ROW(Datos!$D$8)+1,FALSE)))</f>
        <v>¦</v>
      </c>
      <c r="L29" s="113">
        <f>IF(AND(L$9=0,SUM(M$9:$Z$9)=0),0,IF(L$9=0,"¦",HLOOKUP(L$9,Datos!$D$9:$W29,ROW(Datos!$D28)-ROW(Datos!$D$8)+1,FALSE)))</f>
        <v>0</v>
      </c>
      <c r="M29" s="113">
        <f>IF(AND(M$9=0,SUM(N$9:$Z$9)=0),0,IF(M$9=0,"¦",HLOOKUP(M$9,Datos!$D$9:$W29,ROW(Datos!$D28)-ROW(Datos!$D$8)+1,FALSE)))</f>
        <v>0</v>
      </c>
      <c r="N29" s="113" t="str">
        <f>IF(AND(N$9=0,SUM(O$9:$Z$9)=0),0,IF(N$9=0,"¦",HLOOKUP(N$9,Datos!$D$9:$W29,ROW(Datos!$D28)-ROW(Datos!$D$8)+1,FALSE)))</f>
        <v>¦</v>
      </c>
      <c r="O29" s="113">
        <f>IF(AND(O$9=0,SUM(P$9:$Z$9)=0),0,IF(O$9=0,"¦",HLOOKUP(O$9,Datos!$D$9:$W29,ROW(Datos!$D28)-ROW(Datos!$D$8)+1,FALSE)))</f>
        <v>0</v>
      </c>
      <c r="P29" s="113">
        <f>IF(AND(P$9=0,SUM(Q$9:$Z$9)=0),0,IF(P$9=0,"¦",HLOOKUP(P$9,Datos!$D$9:$W29,ROW(Datos!$D28)-ROW(Datos!$D$8)+1,FALSE)))</f>
        <v>0</v>
      </c>
      <c r="Q29" s="113">
        <f>IF(AND(Q$9=0,SUM(R$9:$Z$9)=0),0,IF(Q$9=0,"¦",HLOOKUP(Q$9,Datos!$D$9:$W29,ROW(Datos!$D28)-ROW(Datos!$D$8)+1,FALSE)))</f>
        <v>0</v>
      </c>
      <c r="R29" s="113" t="str">
        <f>IF(AND(R$9=0,SUM(S$9:$Z$9)=0),0,IF(R$9=0,"¦",HLOOKUP(R$9,Datos!$D$9:$W29,ROW(Datos!$D28)-ROW(Datos!$D$8)+1,FALSE)))</f>
        <v>¦</v>
      </c>
      <c r="S29" s="113">
        <f>IF(AND(S$9=0,SUM(T$9:$Z$9)=0),0,IF(S$9=0,"¦",HLOOKUP(S$9,Datos!$D$9:$W29,ROW(Datos!$D28)-ROW(Datos!$D$8)+1,FALSE)))</f>
        <v>0</v>
      </c>
      <c r="T29" s="113">
        <f>IF(AND(T$9=0,SUM(U$9:$Z$9)=0),0,IF(T$9=0,"¦",HLOOKUP(T$9,Datos!$D$9:$W29,ROW(Datos!$D28)-ROW(Datos!$D$8)+1,FALSE)))</f>
        <v>0</v>
      </c>
      <c r="U29" s="113">
        <f>IF(AND(U$9=0,SUM(V$9:$Z$9)=0),0,IF(U$9=0,"¦",HLOOKUP(U$9,Datos!$D$9:$W29,ROW(Datos!$D28)-ROW(Datos!$D$8)+1,FALSE)))</f>
        <v>0</v>
      </c>
      <c r="V29" s="113">
        <f>IF(AND(V$9=0,SUM(W$9:$Z$9)=0),0,IF(V$9=0,"¦",HLOOKUP(V$9,Datos!$D$9:$W29,ROW(Datos!$D28)-ROW(Datos!$D$8)+1,FALSE)))</f>
        <v>0</v>
      </c>
      <c r="W29" s="113">
        <f>IF(AND(W$9=0,SUM(X$9:$Z$9)=0),0,IF(W$9=0,"¦",HLOOKUP(W$9,Datos!$D$9:$W29,ROW(Datos!$D28)-ROW(Datos!$D$8)+1,FALSE)))</f>
        <v>0</v>
      </c>
      <c r="X29" s="113">
        <f>IF(AND(X$9=0,SUM(Y$9:$Z$9)=0),0,IF(X$9=0,"¦",HLOOKUP(X$9,Datos!$D$9:$W29,ROW(Datos!$D28)-ROW(Datos!$D$8)+1,FALSE)))</f>
        <v>0</v>
      </c>
      <c r="Y29" s="113">
        <f>IF(AND(Y$9=0,SUM(Z$9:$Z$9)=0),0,IF(Y$9=0,"¦",HLOOKUP(Y$9,Datos!$D$9:$W29,ROW(Datos!$D28)-ROW(Datos!$D$8)+1,FALSE)))</f>
        <v>0</v>
      </c>
      <c r="Z29" s="145">
        <f>IF(AND(Z$9=0,SUM($Z$9:AA$9)=0),0,IF(Z$9=0,"¦",HLOOKUP(Z$9,Datos!$D$9:$W29,ROW(Datos!$D28)-ROW(Datos!$D$8)+1,FALSE)))</f>
        <v>0</v>
      </c>
      <c r="AA29" s="48"/>
      <c r="AB29" s="109" t="str">
        <f>IF(Datos!B29&gt;0,Datos!B29,"")</f>
        <v/>
      </c>
      <c r="AC29" s="143" t="s">
        <v>19</v>
      </c>
      <c r="AD29" s="172">
        <f>IF(AD$32=0,IF(SUM(AF$32:$BY$32)=0,0,"¦"),HLOOKUP(AD$32,$C$9:$Z$29,ROW($C29)-ROW($C$9)+1,FALSE))</f>
        <v>0</v>
      </c>
      <c r="AE29" s="174"/>
      <c r="AF29" s="172">
        <f>IF(AF$32=0,IF(SUM(AH$32:$BY$32)=0,0,"¦"),HLOOKUP(AF$32,$C$9:$Z$29,ROW($C29)-ROW($C$9)+1,FALSE))</f>
        <v>0</v>
      </c>
      <c r="AG29" s="174"/>
      <c r="AH29" s="172">
        <f>IF(AH$32=0,IF(SUM(AJ$32:$BY$32)=0,0,"¦"),HLOOKUP(AH$32,$C$9:$Z$29,ROW($C29)-ROW($C$9)+1,FALSE))</f>
        <v>0</v>
      </c>
      <c r="AI29" s="174"/>
      <c r="AJ29" s="172">
        <f>IF(AJ$32=0,IF(SUM(AL$32:$BY$32)=0,0,"¦"),HLOOKUP(AJ$32,$C$9:$Z$29,ROW($C29)-ROW($C$9)+1,FALSE))</f>
        <v>0</v>
      </c>
      <c r="AK29" s="174"/>
      <c r="AL29" s="172" t="str">
        <f>IF(AL$32=0,IF(SUM(AN$32:$BY$32)=0,0,"¦"),HLOOKUP(AL$32,$C$9:$Z$29,ROW($C29)-ROW($C$9)+1,FALSE))</f>
        <v>¦</v>
      </c>
      <c r="AM29" s="174"/>
      <c r="AN29" s="172">
        <f>IF(AN$32=0,IF(SUM(AP$32:$BY$32)=0,0,"¦"),HLOOKUP(AN$32,$C$9:$Z$29,ROW($C29)-ROW($C$9)+1,FALSE))</f>
        <v>0</v>
      </c>
      <c r="AO29" s="174"/>
      <c r="AP29" s="172">
        <f>IF(AP$32=0,IF(SUM(AR$32:$BY$32)=0,0,"¦"),HLOOKUP(AP$32,$C$9:$Z$29,ROW($C29)-ROW($C$9)+1,FALSE))</f>
        <v>0</v>
      </c>
      <c r="AQ29" s="174"/>
      <c r="AR29" s="172">
        <f>IF(AR$32=0,IF(SUM(AT$32:$BY$32)=0,0,"¦"),HLOOKUP(AR$32,$C$9:$Z$29,ROW($C29)-ROW($C$9)+1,FALSE))</f>
        <v>0</v>
      </c>
      <c r="AS29" s="174"/>
      <c r="AT29" s="172" t="str">
        <f>IF(AT$32=0,IF(SUM(AV$32:$BY$32)=0,0,"¦"),HLOOKUP(AT$32,$C$9:$Z$29,ROW($C29)-ROW($C$9)+1,FALSE))</f>
        <v>¦</v>
      </c>
      <c r="AU29" s="174"/>
      <c r="AV29" s="172">
        <f>IF(AV$32=0,IF(SUM(AX$32:$BY$32)=0,0,"¦"),HLOOKUP(AV$32,$C$9:$Z$29,ROW($C29)-ROW($C$9)+1,FALSE))</f>
        <v>0</v>
      </c>
      <c r="AW29" s="174"/>
      <c r="AX29" s="172">
        <f>IF(AX$32=0,IF(SUM(AZ$32:$BY$32)=0,0,"¦"),HLOOKUP(AX$32,$C$9:$Z$29,ROW($C29)-ROW($C$9)+1,FALSE))</f>
        <v>0</v>
      </c>
      <c r="AY29" s="174"/>
      <c r="AZ29" s="172">
        <f>IF(AZ$32=0,IF(SUM(BB$32:$BY$32)=0,0,"¦"),HLOOKUP(AZ$32,$C$9:$Z$29,ROW($C29)-ROW($C$9)+1,FALSE))</f>
        <v>0</v>
      </c>
      <c r="BA29" s="174"/>
      <c r="BB29" s="172">
        <f>IF(BB$32=0,IF(SUM(BD$32:$BY$32)=0,0,"¦"),HLOOKUP(BB$32,$C$9:$Z$29,ROW($C29)-ROW($C$9)+1,FALSE))</f>
        <v>0</v>
      </c>
      <c r="BC29" s="174"/>
      <c r="BD29" s="172">
        <f>IF(BD$32=0,IF(SUM(BF$32:$BY$32)=0,0,"¦"),HLOOKUP(BD$32,$C$9:$Z$29,ROW($C29)-ROW($C$9)+1,FALSE))</f>
        <v>0</v>
      </c>
      <c r="BE29" s="174"/>
      <c r="BF29" s="172" t="str">
        <f>IF(BF$32=0,IF(SUM(BH$32:$BY$32)=0,0,"¦"),HLOOKUP(BF$32,$C$9:$Z$29,ROW($C29)-ROW($C$9)+1,FALSE))</f>
        <v>¦</v>
      </c>
      <c r="BG29" s="174"/>
      <c r="BH29" s="172">
        <f>IF(BH$32=0,IF(SUM(BJ$32:$BY$32)=0,0,"¦"),HLOOKUP(BH$32,$C$9:$Z$29,ROW($C29)-ROW($C$9)+1,FALSE))</f>
        <v>0</v>
      </c>
      <c r="BI29" s="174"/>
      <c r="BJ29" s="172">
        <f>IF(BJ$32=0,IF(SUM(BL$32:$BY$32)=0,0,"¦"),HLOOKUP(BJ$32,$C$9:$Z$29,ROW($C29)-ROW($C$9)+1,FALSE))</f>
        <v>0</v>
      </c>
      <c r="BK29" s="174"/>
      <c r="BL29" s="172">
        <f>IF(BL$32=0,IF(SUM(BN$32:$BY$32)=0,0,"¦"),HLOOKUP(BL$32,$C$9:$Z$29,ROW($C29)-ROW($C$9)+1,FALSE))</f>
        <v>0</v>
      </c>
      <c r="BM29" s="174"/>
      <c r="BN29" s="172">
        <f>IF(BN$32=0,IF(SUM(BP$32:$BY$32)=0,0,"¦"),HLOOKUP(BN$32,$C$9:$Z$29,ROW($C29)-ROW($C$9)+1,FALSE))</f>
        <v>0</v>
      </c>
      <c r="BO29" s="174"/>
      <c r="BP29" s="172">
        <f>IF(BP$32=0,IF(SUM(BR$32:$BY$32)=0,0,"¦"),HLOOKUP(BP$32,$C$9:$Z$29,ROW($C29)-ROW($C$9)+1,FALSE))</f>
        <v>0</v>
      </c>
      <c r="BQ29" s="174"/>
      <c r="BR29" s="172">
        <f>IF(BR$32=0,IF(SUM(BT$32:$BY$32)=0,0,"¦"),HLOOKUP(BR$32,$C$9:$Z$29,ROW($C29)-ROW($C$9)+1,FALSE))</f>
        <v>0</v>
      </c>
      <c r="BS29" s="174"/>
      <c r="BT29" s="172">
        <f>IF(BT$32=0,IF(SUM(BV$32:$BY$32)=0,0,"¦"),HLOOKUP(BT$32,$C$9:$Z$29,ROW($C29)-ROW($C$9)+1,FALSE))</f>
        <v>0</v>
      </c>
      <c r="BU29" s="174"/>
      <c r="BV29" s="172">
        <f>IF(BV$32=0,IF(SUM(BX$32:$BY$32)=0,0,"¦"),HLOOKUP(BV$32,$C$9:$Z$29,ROW($C29)-ROW($C$9)+1,FALSE))</f>
        <v>0</v>
      </c>
      <c r="BW29" s="174"/>
      <c r="BX29" s="172">
        <f>IF(BX$32=0,IF(SUM($BY$32:BZ$32)=0,0,"¦"),HLOOKUP(BX$32,$C$9:$Z$29,ROW($C29)-ROW($C$9)+1,FALSE))</f>
        <v>0</v>
      </c>
      <c r="BY29" s="173"/>
      <c r="BZ29" s="48"/>
      <c r="CA29" s="48"/>
      <c r="CB29" s="48"/>
    </row>
    <row r="30" spans="1:80" x14ac:dyDescent="0.2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7"/>
      <c r="AE30" s="63"/>
      <c r="AF30" s="63"/>
      <c r="AG30" s="63"/>
      <c r="AH30" s="63"/>
      <c r="AI30" s="63"/>
      <c r="AJ30" s="63"/>
      <c r="AK30" s="63"/>
      <c r="AL30" s="63"/>
      <c r="AM30" s="63"/>
      <c r="AN30" s="63"/>
      <c r="AO30" s="63"/>
      <c r="AP30" s="63"/>
      <c r="AQ30" s="63"/>
      <c r="AR30" s="63"/>
      <c r="AS30" s="63"/>
      <c r="AT30" s="63"/>
      <c r="AU30" s="63"/>
      <c r="AV30" s="63"/>
      <c r="AW30" s="63"/>
      <c r="AX30" s="63"/>
      <c r="AY30" s="63"/>
      <c r="AZ30" s="63"/>
      <c r="BA30" s="63"/>
      <c r="BB30" s="63"/>
      <c r="BC30" s="63"/>
      <c r="BD30" s="63"/>
      <c r="BE30" s="63"/>
      <c r="BF30" s="63"/>
      <c r="BG30" s="63"/>
      <c r="BH30" s="63"/>
      <c r="BI30" s="63"/>
      <c r="BJ30" s="63"/>
      <c r="BK30" s="63"/>
      <c r="BL30" s="63"/>
      <c r="BM30" s="63"/>
      <c r="BN30" s="63"/>
      <c r="BO30" s="63"/>
      <c r="BP30" s="63"/>
      <c r="BQ30" s="63"/>
      <c r="BR30" s="63"/>
      <c r="BS30" s="63"/>
      <c r="BT30" s="63"/>
      <c r="BU30" s="63"/>
      <c r="BV30" s="63"/>
      <c r="BW30" s="63"/>
      <c r="BX30" s="63"/>
      <c r="BY30" s="47"/>
      <c r="BZ30" s="63"/>
      <c r="CA30" s="48"/>
      <c r="CB30" s="48"/>
    </row>
    <row r="31" spans="1:80" x14ac:dyDescent="0.2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</row>
    <row r="32" spans="1:80" hidden="1" x14ac:dyDescent="0.2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178">
        <f>IF(ISTEXT(AE9),0,IF(AE9&gt;0,AE9,C9))</f>
        <v>1</v>
      </c>
      <c r="AE32" s="178"/>
      <c r="AF32" s="178">
        <f>IF(ISTEXT(AG9),0,IF(AG9&gt;0,AG9,D9))</f>
        <v>4</v>
      </c>
      <c r="AG32" s="178"/>
      <c r="AH32" s="178">
        <f>IF(ISTEXT(AI9),0,IF(AI9&gt;0,AI9,E9))</f>
        <v>6</v>
      </c>
      <c r="AI32" s="178"/>
      <c r="AJ32" s="178">
        <f>IF(ISTEXT(AK9),0,IF(AK9&gt;0,AK9,F9))</f>
        <v>10</v>
      </c>
      <c r="AK32" s="178"/>
      <c r="AL32" s="178">
        <f>IF(ISTEXT(AM9),0,IF(AM9&gt;0,AM9,G9))</f>
        <v>0</v>
      </c>
      <c r="AM32" s="178"/>
      <c r="AN32" s="178">
        <f>IF(ISTEXT(AO9),0,IF(AO9&gt;0,AO9,H9))</f>
        <v>2</v>
      </c>
      <c r="AO32" s="178"/>
      <c r="AP32" s="178">
        <f>IF(ISTEXT(AQ9),0,IF(AQ9&gt;0,AQ9,I9))</f>
        <v>5</v>
      </c>
      <c r="AQ32" s="178"/>
      <c r="AR32" s="178">
        <f>IF(ISTEXT(AS9),0,IF(AS9&gt;0,AS9,J9))</f>
        <v>15</v>
      </c>
      <c r="AS32" s="178"/>
      <c r="AT32" s="178">
        <f>IF(ISTEXT(AU9),0,IF(AU9&gt;0,AU9,K9))</f>
        <v>0</v>
      </c>
      <c r="AU32" s="178"/>
      <c r="AV32" s="178">
        <f>IF(ISTEXT(AW9),0,IF(AW9&gt;0,AW9,L9))</f>
        <v>3</v>
      </c>
      <c r="AW32" s="178"/>
      <c r="AX32" s="178">
        <f>IF(ISTEXT(AY9),0,IF(AY9&gt;0,AY9,M9))</f>
        <v>7</v>
      </c>
      <c r="AY32" s="178"/>
      <c r="AZ32" s="178">
        <f>IF(ISTEXT(BA9),0,IF(BA9&gt;0,BA9,N9))</f>
        <v>8</v>
      </c>
      <c r="BA32" s="178"/>
      <c r="BB32" s="178">
        <f>IF(ISTEXT(BC9),0,IF(BC9&gt;0,BC9,O9))</f>
        <v>11</v>
      </c>
      <c r="BC32" s="178"/>
      <c r="BD32" s="178">
        <f>IF(ISTEXT(BE9),0,IF(BE9&gt;0,BE9,P9))</f>
        <v>12</v>
      </c>
      <c r="BE32" s="178"/>
      <c r="BF32" s="178">
        <f>IF(ISTEXT(BG9),0,IF(BG9&gt;0,BG9,Q9))</f>
        <v>0</v>
      </c>
      <c r="BG32" s="178"/>
      <c r="BH32" s="178">
        <f>IF(ISTEXT(BI9),0,IF(BI9&gt;0,BI9,R9))</f>
        <v>9</v>
      </c>
      <c r="BI32" s="178"/>
      <c r="BJ32" s="178">
        <f>IF(ISTEXT(BK9),0,IF(BK9&gt;0,BK9,S9))</f>
        <v>13</v>
      </c>
      <c r="BK32" s="178"/>
      <c r="BL32" s="178">
        <f>IF(ISTEXT(BM9),0,IF(BM9&gt;0,BM9,T9))</f>
        <v>14</v>
      </c>
      <c r="BM32" s="178"/>
      <c r="BN32" s="178">
        <f>IF(ISTEXT(BO9),0,IF(BO9&gt;0,BO9,U9))</f>
        <v>0</v>
      </c>
      <c r="BO32" s="178"/>
      <c r="BP32" s="178">
        <f>IF(ISTEXT(BQ9),0,IF(BQ9&gt;0,BQ9,V9))</f>
        <v>0</v>
      </c>
      <c r="BQ32" s="178"/>
      <c r="BR32" s="178">
        <f>IF(ISTEXT(BS9),0,IF(BS9&gt;0,BS9,W9))</f>
        <v>0</v>
      </c>
      <c r="BS32" s="178"/>
      <c r="BT32" s="178">
        <f>IF(ISTEXT(BU9),0,IF(BU9&gt;0,BU9,X9))</f>
        <v>0</v>
      </c>
      <c r="BU32" s="178"/>
      <c r="BV32" s="178">
        <f>IF(ISTEXT(BW9),0,IF(BW9&gt;0,BW9,Y9))</f>
        <v>0</v>
      </c>
      <c r="BW32" s="178"/>
      <c r="BX32" s="178">
        <f>IF(ISTEXT(BY9),0,IF(BY9&gt;0,BY9,Z9))</f>
        <v>0</v>
      </c>
      <c r="BY32" s="178"/>
      <c r="BZ32" s="48"/>
      <c r="CA32" s="48"/>
      <c r="CB32" s="48"/>
    </row>
    <row r="33" spans="1:80" ht="16" hidden="1" thickBot="1" x14ac:dyDescent="0.25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</row>
    <row r="34" spans="1:80" hidden="1" x14ac:dyDescent="0.2">
      <c r="A34" s="48"/>
      <c r="B34" s="48"/>
      <c r="C34" s="53">
        <f>'Familia 1'!G9</f>
        <v>1</v>
      </c>
      <c r="D34" s="54">
        <f>'Familia 1'!H9</f>
        <v>4</v>
      </c>
      <c r="E34" s="54">
        <f>'Familia 1'!I9</f>
        <v>6</v>
      </c>
      <c r="F34" s="54">
        <f>'Familia 1'!J9</f>
        <v>10</v>
      </c>
      <c r="G34" s="54">
        <f>'Familia 1'!K9</f>
        <v>0</v>
      </c>
      <c r="H34" s="54">
        <f>'Familia 1'!L9</f>
        <v>0</v>
      </c>
      <c r="I34" s="54">
        <f>'Familia 1'!M9</f>
        <v>0</v>
      </c>
      <c r="J34" s="54">
        <f>'Familia 1'!N9</f>
        <v>0</v>
      </c>
      <c r="K34" s="54">
        <f>'Familia 1'!O9</f>
        <v>0</v>
      </c>
      <c r="L34" s="54">
        <f>'Familia 1'!P9</f>
        <v>0</v>
      </c>
      <c r="M34" s="54">
        <f>'Familia 1'!Q9</f>
        <v>0</v>
      </c>
      <c r="N34" s="54">
        <f>'Familia 1'!R9</f>
        <v>0</v>
      </c>
      <c r="O34" s="54">
        <f>'Familia 1'!S9</f>
        <v>0</v>
      </c>
      <c r="P34" s="54">
        <f>'Familia 1'!T9</f>
        <v>0</v>
      </c>
      <c r="Q34" s="54">
        <f>'Familia 1'!U9</f>
        <v>0</v>
      </c>
      <c r="R34" s="54">
        <f>'Familia 1'!V9</f>
        <v>0</v>
      </c>
      <c r="S34" s="54">
        <f>'Familia 1'!W9</f>
        <v>0</v>
      </c>
      <c r="T34" s="54">
        <f>'Familia 1'!X9</f>
        <v>0</v>
      </c>
      <c r="U34" s="54">
        <f>'Familia 1'!Y9</f>
        <v>0</v>
      </c>
      <c r="V34" s="54">
        <f>'Familia 1'!Z9</f>
        <v>0</v>
      </c>
      <c r="W34" s="54"/>
      <c r="X34" s="54"/>
      <c r="Y34" s="54"/>
      <c r="Z34" s="132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</row>
    <row r="35" spans="1:80" ht="9.75" hidden="1" customHeight="1" x14ac:dyDescent="0.2">
      <c r="A35" s="48"/>
      <c r="B35" s="48"/>
      <c r="C35" s="55"/>
      <c r="D35" s="56">
        <f>IF(C34=0,1,0)</f>
        <v>0</v>
      </c>
      <c r="E35" s="56">
        <f t="shared" ref="E35:V35" si="1">IF(D34=0,D35+1,0)</f>
        <v>0</v>
      </c>
      <c r="F35" s="56">
        <f t="shared" si="1"/>
        <v>0</v>
      </c>
      <c r="G35" s="56">
        <f t="shared" si="1"/>
        <v>0</v>
      </c>
      <c r="H35" s="56">
        <f t="shared" si="1"/>
        <v>1</v>
      </c>
      <c r="I35" s="56">
        <f t="shared" si="1"/>
        <v>2</v>
      </c>
      <c r="J35" s="56">
        <f t="shared" si="1"/>
        <v>3</v>
      </c>
      <c r="K35" s="56">
        <f t="shared" si="1"/>
        <v>4</v>
      </c>
      <c r="L35" s="56">
        <f t="shared" si="1"/>
        <v>5</v>
      </c>
      <c r="M35" s="56">
        <f t="shared" si="1"/>
        <v>6</v>
      </c>
      <c r="N35" s="56">
        <f t="shared" si="1"/>
        <v>7</v>
      </c>
      <c r="O35" s="56">
        <f t="shared" si="1"/>
        <v>8</v>
      </c>
      <c r="P35" s="56">
        <f t="shared" si="1"/>
        <v>9</v>
      </c>
      <c r="Q35" s="56">
        <f t="shared" si="1"/>
        <v>10</v>
      </c>
      <c r="R35" s="56">
        <f t="shared" si="1"/>
        <v>11</v>
      </c>
      <c r="S35" s="56">
        <f t="shared" si="1"/>
        <v>12</v>
      </c>
      <c r="T35" s="56">
        <f t="shared" si="1"/>
        <v>13</v>
      </c>
      <c r="U35" s="56">
        <f t="shared" si="1"/>
        <v>14</v>
      </c>
      <c r="V35" s="56">
        <f t="shared" si="1"/>
        <v>15</v>
      </c>
      <c r="W35" s="56">
        <f>IF(V34=0,V35+1,0)</f>
        <v>16</v>
      </c>
      <c r="X35" s="56"/>
      <c r="Y35" s="56"/>
      <c r="Z35" s="133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</row>
    <row r="36" spans="1:80" hidden="1" x14ac:dyDescent="0.2">
      <c r="A36" s="48"/>
      <c r="B36" s="48"/>
      <c r="C36" s="55"/>
      <c r="D36" s="58">
        <f>IF(D35=0,0,HLOOKUP(D35,'Familia 2'!$G$6:$Z$9,ROW('Familia 2'!$G$9)-ROW('Familia 2'!$G$6)+1,FALSE))</f>
        <v>0</v>
      </c>
      <c r="E36" s="58">
        <f>IF(E35=0,0,HLOOKUP(E35,'Familia 2'!$G$6:$Z$9,ROW('Familia 2'!$G$9)-ROW('Familia 2'!$G$6)+1,FALSE))</f>
        <v>0</v>
      </c>
      <c r="F36" s="58">
        <f>IF(F35=0,0,HLOOKUP(F35,'Familia 2'!$G$6:$Z$9,ROW('Familia 2'!$G$9)-ROW('Familia 2'!$G$6)+1,FALSE))</f>
        <v>0</v>
      </c>
      <c r="G36" s="58">
        <f>IF(G35=0,0,HLOOKUP(G35,'Familia 2'!$G$6:$Z$9,ROW('Familia 2'!$G$9)-ROW('Familia 2'!$G$6)+1,FALSE))</f>
        <v>0</v>
      </c>
      <c r="H36" s="58">
        <f>IF(H35=0,0,HLOOKUP(H35,'Familia 2'!$G$6:$Z$9,ROW('Familia 2'!$G$9)-ROW('Familia 2'!$G$6)+1,FALSE))</f>
        <v>2</v>
      </c>
      <c r="I36" s="58">
        <f>IF(I35=0,0,HLOOKUP(I35,'Familia 2'!$G$6:$Z$9,ROW('Familia 2'!$G$9)-ROW('Familia 2'!$G$6)+1,FALSE))</f>
        <v>5</v>
      </c>
      <c r="J36" s="58">
        <f>IF(J35=0,0,HLOOKUP(J35,'Familia 2'!$G$6:$Z$9,ROW('Familia 2'!$G$9)-ROW('Familia 2'!$G$6)+1,FALSE))</f>
        <v>15</v>
      </c>
      <c r="K36" s="58">
        <f>IF(K35=0,0,HLOOKUP(K35,'Familia 2'!$G$6:$Z$9,ROW('Familia 2'!$G$9)-ROW('Familia 2'!$G$6)+1,FALSE))</f>
        <v>0</v>
      </c>
      <c r="L36" s="58">
        <f>IF(L35=0,0,HLOOKUP(L35,'Familia 2'!$G$6:$Z$9,ROW('Familia 2'!$G$9)-ROW('Familia 2'!$G$6)+1,FALSE))</f>
        <v>0</v>
      </c>
      <c r="M36" s="58">
        <f>IF(M35=0,0,HLOOKUP(M35,'Familia 2'!$G$6:$Z$9,ROW('Familia 2'!$G$9)-ROW('Familia 2'!$G$6)+1,FALSE))</f>
        <v>0</v>
      </c>
      <c r="N36" s="58">
        <f>IF(N35=0,0,HLOOKUP(N35,'Familia 2'!$G$6:$Z$9,ROW('Familia 2'!$G$9)-ROW('Familia 2'!$G$6)+1,FALSE))</f>
        <v>0</v>
      </c>
      <c r="O36" s="58">
        <f>IF(O35=0,0,HLOOKUP(O35,'Familia 2'!$G$6:$Z$9,ROW('Familia 2'!$G$9)-ROW('Familia 2'!$G$6)+1,FALSE))</f>
        <v>0</v>
      </c>
      <c r="P36" s="58">
        <f>IF(P35=0,0,HLOOKUP(P35,'Familia 2'!$G$6:$Z$9,ROW('Familia 2'!$G$9)-ROW('Familia 2'!$G$6)+1,FALSE))</f>
        <v>0</v>
      </c>
      <c r="Q36" s="58">
        <f>IF(Q35=0,0,HLOOKUP(Q35,'Familia 2'!$G$6:$Z$9,ROW('Familia 2'!$G$9)-ROW('Familia 2'!$G$6)+1,FALSE))</f>
        <v>0</v>
      </c>
      <c r="R36" s="58">
        <f>IF(R35=0,0,HLOOKUP(R35,'Familia 2'!$G$6:$Z$9,ROW('Familia 2'!$G$9)-ROW('Familia 2'!$G$6)+1,FALSE))</f>
        <v>0</v>
      </c>
      <c r="S36" s="58">
        <f>IF(S35=0,0,HLOOKUP(S35,'Familia 2'!$G$6:$Z$9,ROW('Familia 2'!$G$9)-ROW('Familia 2'!$G$6)+1,FALSE))</f>
        <v>0</v>
      </c>
      <c r="T36" s="58">
        <f>IF(T35=0,0,HLOOKUP(T35,'Familia 2'!$G$6:$Z$9,ROW('Familia 2'!$G$9)-ROW('Familia 2'!$G$6)+1,FALSE))</f>
        <v>0</v>
      </c>
      <c r="U36" s="58">
        <f>IF(U35=0,0,HLOOKUP(U35,'Familia 2'!$G$6:$Z$9,ROW('Familia 2'!$G$9)-ROW('Familia 2'!$G$6)+1,FALSE))</f>
        <v>0</v>
      </c>
      <c r="V36" s="58">
        <f>IF(V35=0,0,HLOOKUP(V35,'Familia 2'!$G$6:$Z$9,ROW('Familia 2'!$G$9)-ROW('Familia 2'!$G$6)+1,FALSE))</f>
        <v>0</v>
      </c>
      <c r="W36" s="58">
        <f>IF(W35=0,0,HLOOKUP(W35,'Familia 2'!$G$6:$Z$9,ROW('Familia 2'!$G$9)-ROW('Familia 2'!$G$6)+1,FALSE))</f>
        <v>0</v>
      </c>
      <c r="X36" s="58"/>
      <c r="Y36" s="58"/>
      <c r="Z36" s="134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</row>
    <row r="37" spans="1:80" ht="9.75" hidden="1" customHeight="1" x14ac:dyDescent="0.2">
      <c r="A37" s="48"/>
      <c r="B37" s="48"/>
      <c r="C37" s="55"/>
      <c r="D37" s="57"/>
      <c r="E37" s="56">
        <f>IF(OR(C34&gt;0,D36&gt;0),0,1)</f>
        <v>0</v>
      </c>
      <c r="F37" s="56">
        <f t="shared" ref="F37:V37" si="2">IF(OR(D34&gt;0,E36&gt;0),0,E37+1)</f>
        <v>0</v>
      </c>
      <c r="G37" s="56">
        <f t="shared" si="2"/>
        <v>0</v>
      </c>
      <c r="H37" s="56">
        <f t="shared" si="2"/>
        <v>0</v>
      </c>
      <c r="I37" s="56">
        <f t="shared" si="2"/>
        <v>0</v>
      </c>
      <c r="J37" s="56">
        <f t="shared" si="2"/>
        <v>0</v>
      </c>
      <c r="K37" s="56">
        <f t="shared" si="2"/>
        <v>0</v>
      </c>
      <c r="L37" s="56">
        <f t="shared" si="2"/>
        <v>1</v>
      </c>
      <c r="M37" s="56">
        <f t="shared" si="2"/>
        <v>2</v>
      </c>
      <c r="N37" s="56">
        <f t="shared" si="2"/>
        <v>3</v>
      </c>
      <c r="O37" s="56">
        <f t="shared" si="2"/>
        <v>4</v>
      </c>
      <c r="P37" s="56">
        <f t="shared" si="2"/>
        <v>5</v>
      </c>
      <c r="Q37" s="56">
        <f t="shared" si="2"/>
        <v>6</v>
      </c>
      <c r="R37" s="56">
        <f t="shared" si="2"/>
        <v>7</v>
      </c>
      <c r="S37" s="56">
        <f t="shared" si="2"/>
        <v>8</v>
      </c>
      <c r="T37" s="56">
        <f t="shared" si="2"/>
        <v>9</v>
      </c>
      <c r="U37" s="56">
        <f t="shared" si="2"/>
        <v>10</v>
      </c>
      <c r="V37" s="56">
        <f t="shared" si="2"/>
        <v>11</v>
      </c>
      <c r="W37" s="56">
        <f>IF(OR(U34&gt;0,V36&gt;0),0,V37+1)</f>
        <v>12</v>
      </c>
      <c r="X37" s="56">
        <f>IF(OR(V34&gt;0,W36&gt;0),0,W37+1)</f>
        <v>13</v>
      </c>
      <c r="Y37" s="56"/>
      <c r="Z37" s="133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</row>
    <row r="38" spans="1:80" hidden="1" x14ac:dyDescent="0.2">
      <c r="A38" s="48"/>
      <c r="B38" s="48"/>
      <c r="C38" s="55"/>
      <c r="D38" s="57"/>
      <c r="E38" s="58">
        <f>IF(E37=0,0,HLOOKUP(E37,'Familia 3'!$G$6:$Z$9,ROW('Familia 3'!$G$9)-ROW('Familia 3'!$G$6)+1,FALSE))</f>
        <v>0</v>
      </c>
      <c r="F38" s="58">
        <f>IF(F37=0,0,HLOOKUP(F37,'Familia 3'!$G$6:$Z$9,ROW('Familia 3'!$G$9)-ROW('Familia 3'!$G$6)+1,FALSE))</f>
        <v>0</v>
      </c>
      <c r="G38" s="58">
        <f>IF(G37=0,0,HLOOKUP(G37,'Familia 3'!$G$6:$Z$9,ROW('Familia 3'!$G$9)-ROW('Familia 3'!$G$6)+1,FALSE))</f>
        <v>0</v>
      </c>
      <c r="H38" s="58">
        <f>IF(H37=0,0,HLOOKUP(H37,'Familia 3'!$G$6:$Z$9,ROW('Familia 3'!$G$9)-ROW('Familia 3'!$G$6)+1,FALSE))</f>
        <v>0</v>
      </c>
      <c r="I38" s="58">
        <f>IF(I37=0,0,HLOOKUP(I37,'Familia 3'!$G$6:$Z$9,ROW('Familia 3'!$G$9)-ROW('Familia 3'!$G$6)+1,FALSE))</f>
        <v>0</v>
      </c>
      <c r="J38" s="58">
        <f>IF(J37=0,0,HLOOKUP(J37,'Familia 3'!$G$6:$Z$9,ROW('Familia 3'!$G$9)-ROW('Familia 3'!$G$6)+1,FALSE))</f>
        <v>0</v>
      </c>
      <c r="K38" s="58">
        <f>IF(K37=0,0,HLOOKUP(K37,'Familia 3'!$G$6:$Z$9,ROW('Familia 3'!$G$9)-ROW('Familia 3'!$G$6)+1,FALSE))</f>
        <v>0</v>
      </c>
      <c r="L38" s="58">
        <f>IF(L37=0,0,HLOOKUP(L37,'Familia 3'!$G$6:$Z$9,ROW('Familia 3'!$G$9)-ROW('Familia 3'!$G$6)+1,FALSE))</f>
        <v>3</v>
      </c>
      <c r="M38" s="58">
        <f>IF(M37=0,0,HLOOKUP(M37,'Familia 3'!$G$6:$Z$9,ROW('Familia 3'!$G$9)-ROW('Familia 3'!$G$6)+1,FALSE))</f>
        <v>7</v>
      </c>
      <c r="N38" s="58">
        <f>IF(N37=0,0,HLOOKUP(N37,'Familia 3'!$G$6:$Z$9,ROW('Familia 3'!$G$9)-ROW('Familia 3'!$G$6)+1,FALSE))</f>
        <v>0</v>
      </c>
      <c r="O38" s="58">
        <f>IF(O37=0,0,HLOOKUP(O37,'Familia 3'!$G$6:$Z$9,ROW('Familia 3'!$G$9)-ROW('Familia 3'!$G$6)+1,FALSE))</f>
        <v>0</v>
      </c>
      <c r="P38" s="58">
        <f>IF(P37=0,0,HLOOKUP(P37,'Familia 3'!$G$6:$Z$9,ROW('Familia 3'!$G$9)-ROW('Familia 3'!$G$6)+1,FALSE))</f>
        <v>0</v>
      </c>
      <c r="Q38" s="58">
        <f>IF(Q37=0,0,HLOOKUP(Q37,'Familia 3'!$G$6:$Z$9,ROW('Familia 3'!$G$9)-ROW('Familia 3'!$G$6)+1,FALSE))</f>
        <v>0</v>
      </c>
      <c r="R38" s="58">
        <f>IF(R37=0,0,HLOOKUP(R37,'Familia 3'!$G$6:$Z$9,ROW('Familia 3'!$G$9)-ROW('Familia 3'!$G$6)+1,FALSE))</f>
        <v>0</v>
      </c>
      <c r="S38" s="58">
        <f>IF(S37=0,0,HLOOKUP(S37,'Familia 3'!$G$6:$Z$9,ROW('Familia 3'!$G$9)-ROW('Familia 3'!$G$6)+1,FALSE))</f>
        <v>0</v>
      </c>
      <c r="T38" s="58">
        <f>IF(T37=0,0,HLOOKUP(T37,'Familia 3'!$G$6:$Z$9,ROW('Familia 3'!$G$9)-ROW('Familia 3'!$G$6)+1,FALSE))</f>
        <v>0</v>
      </c>
      <c r="U38" s="58">
        <f>IF(U37=0,0,HLOOKUP(U37,'Familia 3'!$G$6:$Z$9,ROW('Familia 3'!$G$9)-ROW('Familia 3'!$G$6)+1,FALSE))</f>
        <v>0</v>
      </c>
      <c r="V38" s="58">
        <f>IF(V37=0,0,HLOOKUP(V37,'Familia 3'!$G$6:$Z$9,ROW('Familia 3'!$G$9)-ROW('Familia 3'!$G$6)+1,FALSE))</f>
        <v>0</v>
      </c>
      <c r="W38" s="58">
        <f>IF(W37=0,0,HLOOKUP(W37,'Familia 3'!$G$6:$Z$9,ROW('Familia 3'!$G$9)-ROW('Familia 3'!$G$6)+1,FALSE))</f>
        <v>0</v>
      </c>
      <c r="X38" s="58">
        <f>IF(X37=0,0,HLOOKUP(X37,'Familia 3'!$G$6:$Z$9,ROW('Familia 3'!$G$9)-ROW('Familia 3'!$G$6)+1,FALSE))</f>
        <v>0</v>
      </c>
      <c r="Y38" s="58"/>
      <c r="Z38" s="134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</row>
    <row r="39" spans="1:80" ht="9.75" hidden="1" customHeight="1" x14ac:dyDescent="0.2">
      <c r="A39" s="48"/>
      <c r="B39" s="48"/>
      <c r="C39" s="55"/>
      <c r="D39" s="57"/>
      <c r="E39" s="57"/>
      <c r="F39" s="56">
        <f>IF(OR(C34&gt;0,D36&gt;0,E38&gt;0),0,1)</f>
        <v>0</v>
      </c>
      <c r="G39" s="56">
        <f t="shared" ref="G39:V39" si="3">IF(OR(D34&gt;0,E36&gt;0,F38&gt;0),0,F39+1)</f>
        <v>0</v>
      </c>
      <c r="H39" s="56">
        <f t="shared" si="3"/>
        <v>0</v>
      </c>
      <c r="I39" s="56">
        <f t="shared" si="3"/>
        <v>0</v>
      </c>
      <c r="J39" s="56">
        <f t="shared" si="3"/>
        <v>0</v>
      </c>
      <c r="K39" s="56">
        <f t="shared" si="3"/>
        <v>0</v>
      </c>
      <c r="L39" s="56">
        <f t="shared" si="3"/>
        <v>0</v>
      </c>
      <c r="M39" s="56">
        <f t="shared" si="3"/>
        <v>0</v>
      </c>
      <c r="N39" s="56">
        <f t="shared" si="3"/>
        <v>0</v>
      </c>
      <c r="O39" s="56">
        <f t="shared" si="3"/>
        <v>1</v>
      </c>
      <c r="P39" s="56">
        <f t="shared" si="3"/>
        <v>2</v>
      </c>
      <c r="Q39" s="56">
        <f t="shared" si="3"/>
        <v>3</v>
      </c>
      <c r="R39" s="56">
        <f t="shared" si="3"/>
        <v>4</v>
      </c>
      <c r="S39" s="56">
        <f t="shared" si="3"/>
        <v>5</v>
      </c>
      <c r="T39" s="56">
        <f t="shared" si="3"/>
        <v>6</v>
      </c>
      <c r="U39" s="56">
        <f t="shared" si="3"/>
        <v>7</v>
      </c>
      <c r="V39" s="56">
        <f t="shared" si="3"/>
        <v>8</v>
      </c>
      <c r="W39" s="56">
        <f>IF(OR(T34&gt;0,U36&gt;0,V38&gt;0),0,V39+1)</f>
        <v>9</v>
      </c>
      <c r="X39" s="56">
        <f>IF(OR(U34&gt;0,V36&gt;0,W38&gt;0),0,W39+1)</f>
        <v>10</v>
      </c>
      <c r="Y39" s="56">
        <f>IF(OR(V34&gt;0,W36&gt;0,X38&gt;0),0,X39+1)</f>
        <v>11</v>
      </c>
      <c r="Z39" s="133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</row>
    <row r="40" spans="1:80" hidden="1" x14ac:dyDescent="0.2">
      <c r="A40" s="48"/>
      <c r="B40" s="48"/>
      <c r="C40" s="55"/>
      <c r="D40" s="57"/>
      <c r="E40" s="57"/>
      <c r="F40" s="58">
        <f>IF(F39=0,0,HLOOKUP(F39,'Familia 4'!$G$6:$Z$9,ROW('Familia 4'!$G9)-ROW('Familia 4'!$G6)+1,FALSE))</f>
        <v>0</v>
      </c>
      <c r="G40" s="58">
        <f>IF(G39=0,0,HLOOKUP(G39,'Familia 4'!$G$6:$Z$9,ROW('Familia 4'!$G9)-ROW('Familia 4'!$G6)+1,FALSE))</f>
        <v>0</v>
      </c>
      <c r="H40" s="58">
        <f>IF(H39=0,0,HLOOKUP(H39,'Familia 4'!$G$6:$Z$9,ROW('Familia 4'!$G9)-ROW('Familia 4'!$G6)+1,FALSE))</f>
        <v>0</v>
      </c>
      <c r="I40" s="58">
        <f>IF(I39=0,0,HLOOKUP(I39,'Familia 4'!$G$6:$Z$9,ROW('Familia 4'!$G9)-ROW('Familia 4'!$G6)+1,FALSE))</f>
        <v>0</v>
      </c>
      <c r="J40" s="58">
        <f>IF(J39=0,0,HLOOKUP(J39,'Familia 4'!$G$6:$Z$9,ROW('Familia 4'!$G9)-ROW('Familia 4'!$G6)+1,FALSE))</f>
        <v>0</v>
      </c>
      <c r="K40" s="58">
        <f>IF(K39=0,0,HLOOKUP(K39,'Familia 4'!$G$6:$Z$9,ROW('Familia 4'!$G9)-ROW('Familia 4'!$G6)+1,FALSE))</f>
        <v>0</v>
      </c>
      <c r="L40" s="58">
        <f>IF(L39=0,0,HLOOKUP(L39,'Familia 4'!$G$6:$Z$9,ROW('Familia 4'!$G9)-ROW('Familia 4'!$G6)+1,FALSE))</f>
        <v>0</v>
      </c>
      <c r="M40" s="58">
        <f>IF(M39=0,0,HLOOKUP(M39,'Familia 4'!$G$6:$Z$9,ROW('Familia 4'!$G9)-ROW('Familia 4'!$G6)+1,FALSE))</f>
        <v>0</v>
      </c>
      <c r="N40" s="58">
        <f>IF(N39=0,0,HLOOKUP(N39,'Familia 4'!$G$6:$Z$9,ROW('Familia 4'!$G9)-ROW('Familia 4'!$G6)+1,FALSE))</f>
        <v>0</v>
      </c>
      <c r="O40" s="58">
        <f>IF(O39=0,0,HLOOKUP(O39,'Familia 4'!$G$6:$Z$9,ROW('Familia 4'!$G9)-ROW('Familia 4'!$G6)+1,FALSE))</f>
        <v>8</v>
      </c>
      <c r="P40" s="58">
        <f>IF(P39=0,0,HLOOKUP(P39,'Familia 4'!$G$6:$Z$9,ROW('Familia 4'!$G9)-ROW('Familia 4'!$G6)+1,FALSE))</f>
        <v>11</v>
      </c>
      <c r="Q40" s="58">
        <f>IF(Q39=0,0,HLOOKUP(Q39,'Familia 4'!$G$6:$Z$9,ROW('Familia 4'!$G9)-ROW('Familia 4'!$G6)+1,FALSE))</f>
        <v>12</v>
      </c>
      <c r="R40" s="58">
        <f>IF(R39=0,0,HLOOKUP(R39,'Familia 4'!$G$6:$Z$9,ROW('Familia 4'!$G9)-ROW('Familia 4'!$G6)+1,FALSE))</f>
        <v>0</v>
      </c>
      <c r="S40" s="58">
        <f>IF(S39=0,0,HLOOKUP(S39,'Familia 4'!$G$6:$Z$9,ROW('Familia 4'!$G9)-ROW('Familia 4'!$G6)+1,FALSE))</f>
        <v>0</v>
      </c>
      <c r="T40" s="58">
        <f>IF(T39=0,0,HLOOKUP(T39,'Familia 4'!$G$6:$Z$9,ROW('Familia 4'!$G9)-ROW('Familia 4'!$G6)+1,FALSE))</f>
        <v>0</v>
      </c>
      <c r="U40" s="58">
        <f>IF(U39=0,0,HLOOKUP(U39,'Familia 4'!$G$6:$Z$9,ROW('Familia 4'!$G9)-ROW('Familia 4'!$G6)+1,FALSE))</f>
        <v>0</v>
      </c>
      <c r="V40" s="58">
        <f>IF(V39=0,0,HLOOKUP(V39,'Familia 4'!$G$6:$Z$9,ROW('Familia 4'!$G9)-ROW('Familia 4'!$G6)+1,FALSE))</f>
        <v>0</v>
      </c>
      <c r="W40" s="58">
        <f>IF(W39=0,0,HLOOKUP(W39,'Familia 4'!$G$6:$Z$9,ROW('Familia 4'!$G9)-ROW('Familia 4'!$G6)+1,FALSE))</f>
        <v>0</v>
      </c>
      <c r="X40" s="58">
        <f>IF(X39=0,0,HLOOKUP(X39,'Familia 4'!$G$6:$Z$9,ROW('Familia 4'!$G9)-ROW('Familia 4'!$G6)+1,FALSE))</f>
        <v>0</v>
      </c>
      <c r="Y40" s="58">
        <f>IF(Y39=0,0,HLOOKUP(Y39,'Familia 4'!$G$6:$Z$9,ROW('Familia 4'!$G9)-ROW('Familia 4'!$G6)+1,FALSE))</f>
        <v>0</v>
      </c>
      <c r="Z40" s="134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</row>
    <row r="41" spans="1:80" ht="9.75" hidden="1" customHeight="1" x14ac:dyDescent="0.2">
      <c r="A41" s="48"/>
      <c r="B41" s="48"/>
      <c r="C41" s="55"/>
      <c r="D41" s="57"/>
      <c r="E41" s="57"/>
      <c r="F41" s="57"/>
      <c r="G41" s="56">
        <f>IF(OR(C34&gt;0,D36&gt;0,E38&gt;0,F40&gt;0),0,1)</f>
        <v>0</v>
      </c>
      <c r="H41" s="56">
        <f t="shared" ref="H41:V41" si="4">IF(OR(D34&gt;0,E36&gt;0,F38&gt;0,G40&gt;0),0,G41+1)</f>
        <v>0</v>
      </c>
      <c r="I41" s="56">
        <f t="shared" si="4"/>
        <v>0</v>
      </c>
      <c r="J41" s="56">
        <f t="shared" si="4"/>
        <v>0</v>
      </c>
      <c r="K41" s="56">
        <f t="shared" si="4"/>
        <v>0</v>
      </c>
      <c r="L41" s="56">
        <f t="shared" si="4"/>
        <v>0</v>
      </c>
      <c r="M41" s="56">
        <f t="shared" si="4"/>
        <v>0</v>
      </c>
      <c r="N41" s="56">
        <f t="shared" si="4"/>
        <v>0</v>
      </c>
      <c r="O41" s="56">
        <f t="shared" si="4"/>
        <v>0</v>
      </c>
      <c r="P41" s="56">
        <f t="shared" si="4"/>
        <v>0</v>
      </c>
      <c r="Q41" s="56">
        <f t="shared" si="4"/>
        <v>0</v>
      </c>
      <c r="R41" s="56">
        <f t="shared" si="4"/>
        <v>0</v>
      </c>
      <c r="S41" s="56">
        <f t="shared" si="4"/>
        <v>1</v>
      </c>
      <c r="T41" s="56">
        <f t="shared" si="4"/>
        <v>2</v>
      </c>
      <c r="U41" s="56">
        <f t="shared" si="4"/>
        <v>3</v>
      </c>
      <c r="V41" s="56">
        <f t="shared" si="4"/>
        <v>4</v>
      </c>
      <c r="W41" s="56">
        <f>IF(OR(S34&gt;0,T36&gt;0,U38&gt;0,V40&gt;0),0,V41+1)</f>
        <v>5</v>
      </c>
      <c r="X41" s="56">
        <f>IF(OR(T34&gt;0,U36&gt;0,V38&gt;0,W40&gt;0),0,W41+1)</f>
        <v>6</v>
      </c>
      <c r="Y41" s="56">
        <f>IF(OR(U34&gt;0,V36&gt;0,W38&gt;0,X40&gt;0),0,X41+1)</f>
        <v>7</v>
      </c>
      <c r="Z41" s="133">
        <f>IF(OR(V34&gt;0,W36&gt;0,X38&gt;0,Y40&gt;0),0,Y41+1)</f>
        <v>8</v>
      </c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</row>
    <row r="42" spans="1:80" ht="16" hidden="1" thickBot="1" x14ac:dyDescent="0.25">
      <c r="A42" s="48"/>
      <c r="B42" s="48"/>
      <c r="C42" s="59"/>
      <c r="D42" s="60"/>
      <c r="E42" s="60"/>
      <c r="F42" s="60"/>
      <c r="G42" s="61">
        <f>IF(G41=0,0,HLOOKUP(G41,'Familia 5'!$G$6:$Z$9,ROW('Familia 5'!$G9)-ROW('Familia 5'!$G6)+1,FALSE))</f>
        <v>0</v>
      </c>
      <c r="H42" s="61">
        <f>IF(H41=0,0,HLOOKUP(H41,'Familia 5'!$G$6:$Z$9,ROW('Familia 5'!$G9)-ROW('Familia 5'!$G6)+1,FALSE))</f>
        <v>0</v>
      </c>
      <c r="I42" s="61">
        <f>IF(I41=0,0,HLOOKUP(I41,'Familia 5'!$G$6:$Z$9,ROW('Familia 5'!$G9)-ROW('Familia 5'!$G6)+1,FALSE))</f>
        <v>0</v>
      </c>
      <c r="J42" s="61">
        <f>IF(J41=0,0,HLOOKUP(J41,'Familia 5'!$G$6:$Z$9,ROW('Familia 5'!$G9)-ROW('Familia 5'!$G6)+1,FALSE))</f>
        <v>0</v>
      </c>
      <c r="K42" s="61">
        <f>IF(K41=0,0,HLOOKUP(K41,'Familia 5'!$G$6:$Z$9,ROW('Familia 5'!$G9)-ROW('Familia 5'!$G6)+1,FALSE))</f>
        <v>0</v>
      </c>
      <c r="L42" s="61">
        <f>IF(L41=0,0,HLOOKUP(L41,'Familia 5'!$G$6:$Z$9,ROW('Familia 5'!$G9)-ROW('Familia 5'!$G6)+1,FALSE))</f>
        <v>0</v>
      </c>
      <c r="M42" s="61">
        <f>IF(M41=0,0,HLOOKUP(M41,'Familia 5'!$G$6:$Z$9,ROW('Familia 5'!$G9)-ROW('Familia 5'!$G6)+1,FALSE))</f>
        <v>0</v>
      </c>
      <c r="N42" s="61">
        <f>IF(N41=0,0,HLOOKUP(N41,'Familia 5'!$G$6:$Z$9,ROW('Familia 5'!$G9)-ROW('Familia 5'!$G6)+1,FALSE))</f>
        <v>0</v>
      </c>
      <c r="O42" s="61">
        <f>IF(O41=0,0,HLOOKUP(O41,'Familia 5'!$G$6:$Z$9,ROW('Familia 5'!$G9)-ROW('Familia 5'!$G6)+1,FALSE))</f>
        <v>0</v>
      </c>
      <c r="P42" s="61">
        <f>IF(P41=0,0,HLOOKUP(P41,'Familia 5'!$G$6:$Z$9,ROW('Familia 5'!$G9)-ROW('Familia 5'!$G6)+1,FALSE))</f>
        <v>0</v>
      </c>
      <c r="Q42" s="61">
        <f>IF(Q41=0,0,HLOOKUP(Q41,'Familia 5'!$G$6:$Z$9,ROW('Familia 5'!$G9)-ROW('Familia 5'!$G6)+1,FALSE))</f>
        <v>0</v>
      </c>
      <c r="R42" s="61">
        <f>IF(R41=0,0,HLOOKUP(R41,'Familia 5'!$G$6:$Z$9,ROW('Familia 5'!$G9)-ROW('Familia 5'!$G6)+1,FALSE))</f>
        <v>0</v>
      </c>
      <c r="S42" s="61">
        <f>IF(S41=0,0,HLOOKUP(S41,'Familia 5'!$G$6:$Z$9,ROW('Familia 5'!$G9)-ROW('Familia 5'!$G6)+1,FALSE))</f>
        <v>9</v>
      </c>
      <c r="T42" s="61">
        <f>IF(T41=0,0,HLOOKUP(T41,'Familia 5'!$G$6:$Z$9,ROW('Familia 5'!$G9)-ROW('Familia 5'!$G6)+1,FALSE))</f>
        <v>13</v>
      </c>
      <c r="U42" s="61">
        <f>IF(U41=0,0,HLOOKUP(U41,'Familia 5'!$G$6:$Z$9,ROW('Familia 5'!$G9)-ROW('Familia 5'!$G6)+1,FALSE))</f>
        <v>14</v>
      </c>
      <c r="V42" s="61">
        <f>IF(V41=0,0,HLOOKUP(V41,'Familia 5'!$G$6:$Z$9,ROW('Familia 5'!$G9)-ROW('Familia 5'!$G6)+1,FALSE))</f>
        <v>0</v>
      </c>
      <c r="W42" s="61">
        <f>IF(W41=0,0,HLOOKUP(W41,'Familia 5'!$G$6:$Z$9,ROW('Familia 5'!$G9)-ROW('Familia 5'!$G6)+1,FALSE))</f>
        <v>0</v>
      </c>
      <c r="X42" s="61">
        <f>IF(X41=0,0,HLOOKUP(X41,'Familia 5'!$G$6:$Z$9,ROW('Familia 5'!$G9)-ROW('Familia 5'!$G6)+1,FALSE))</f>
        <v>0</v>
      </c>
      <c r="Y42" s="61">
        <f>IF(Y41=0,0,HLOOKUP(Y41,'Familia 5'!$G$6:$Z$9,ROW('Familia 5'!$G9)-ROW('Familia 5'!$G6)+1,FALSE))</f>
        <v>0</v>
      </c>
      <c r="Z42" s="135">
        <f>IF(Z41=0,0,HLOOKUP(Z41,'Familia 5'!$G$6:$Z$9,ROW('Familia 5'!$G9)-ROW('Familia 5'!$G6)+1,FALSE))</f>
        <v>0</v>
      </c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</row>
    <row r="43" spans="1:80" hidden="1" x14ac:dyDescent="0.2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</row>
    <row r="44" spans="1:80" hidden="1" x14ac:dyDescent="0.2">
      <c r="A44" s="48"/>
      <c r="C44" s="136" t="s">
        <v>53</v>
      </c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</row>
    <row r="45" spans="1:80" ht="16" hidden="1" x14ac:dyDescent="0.2">
      <c r="A45" s="48"/>
      <c r="B45" s="48"/>
      <c r="C45" s="62">
        <f t="shared" ref="C45:S45" si="5">MAX(C34,C36,C38,C40,C42)</f>
        <v>1</v>
      </c>
      <c r="D45" s="62">
        <f t="shared" si="5"/>
        <v>4</v>
      </c>
      <c r="E45" s="62">
        <f t="shared" si="5"/>
        <v>6</v>
      </c>
      <c r="F45" s="62">
        <f t="shared" si="5"/>
        <v>10</v>
      </c>
      <c r="G45" s="62">
        <f t="shared" si="5"/>
        <v>0</v>
      </c>
      <c r="H45" s="62">
        <f t="shared" si="5"/>
        <v>2</v>
      </c>
      <c r="I45" s="62">
        <f t="shared" si="5"/>
        <v>5</v>
      </c>
      <c r="J45" s="62">
        <f t="shared" si="5"/>
        <v>15</v>
      </c>
      <c r="K45" s="62">
        <f t="shared" si="5"/>
        <v>0</v>
      </c>
      <c r="L45" s="62">
        <f t="shared" si="5"/>
        <v>3</v>
      </c>
      <c r="M45" s="62">
        <f t="shared" si="5"/>
        <v>7</v>
      </c>
      <c r="N45" s="62">
        <f t="shared" si="5"/>
        <v>0</v>
      </c>
      <c r="O45" s="62">
        <f t="shared" si="5"/>
        <v>8</v>
      </c>
      <c r="P45" s="62">
        <f t="shared" si="5"/>
        <v>11</v>
      </c>
      <c r="Q45" s="62">
        <f t="shared" si="5"/>
        <v>12</v>
      </c>
      <c r="R45" s="62">
        <f t="shared" si="5"/>
        <v>0</v>
      </c>
      <c r="S45" s="62">
        <f t="shared" si="5"/>
        <v>9</v>
      </c>
      <c r="T45" s="62">
        <f t="shared" ref="T45:Z45" si="6">MAX(T34,T36,T38,T40,T42)</f>
        <v>13</v>
      </c>
      <c r="U45" s="62">
        <f t="shared" si="6"/>
        <v>14</v>
      </c>
      <c r="V45" s="62">
        <f t="shared" si="6"/>
        <v>0</v>
      </c>
      <c r="W45" s="62">
        <f t="shared" si="6"/>
        <v>0</v>
      </c>
      <c r="X45" s="62">
        <f t="shared" si="6"/>
        <v>0</v>
      </c>
      <c r="Y45" s="62">
        <f t="shared" si="6"/>
        <v>0</v>
      </c>
      <c r="Z45" s="62">
        <f t="shared" si="6"/>
        <v>0</v>
      </c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</row>
    <row r="46" spans="1:80" x14ac:dyDescent="0.2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</row>
    <row r="47" spans="1:80" x14ac:dyDescent="0.2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</row>
    <row r="48" spans="1:80" x14ac:dyDescent="0.2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</row>
    <row r="49" spans="1:80" x14ac:dyDescent="0.2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</row>
    <row r="50" spans="1:80" x14ac:dyDescent="0.2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</row>
    <row r="51" spans="1:80" x14ac:dyDescent="0.2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</row>
    <row r="52" spans="1:80" x14ac:dyDescent="0.2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</row>
    <row r="53" spans="1:80" x14ac:dyDescent="0.2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</row>
    <row r="54" spans="1:80" x14ac:dyDescent="0.2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</row>
    <row r="55" spans="1:80" x14ac:dyDescent="0.2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</row>
  </sheetData>
  <sheetProtection algorithmName="SHA-512" hashValue="Zee7CuZZsluutvL7sWwVHP3f4E8f/ecovC64kdpPdjO7M9BDMua2bRFvhyzxHSJ2nh18crFz2zZl5Bk4OjpQQA==" saltValue="fxfcntuwbfJQ9Jq59D6w3g==" spinCount="100000" sheet="1" objects="1" scenarios="1" formatCells="0" selectLockedCells="1"/>
  <mergeCells count="529">
    <mergeCell ref="AD8:AE8"/>
    <mergeCell ref="AD32:AE32"/>
    <mergeCell ref="AF32:AG32"/>
    <mergeCell ref="BR8:BS8"/>
    <mergeCell ref="AH32:AI32"/>
    <mergeCell ref="AJ32:AK32"/>
    <mergeCell ref="AL32:AM32"/>
    <mergeCell ref="AN32:AO32"/>
    <mergeCell ref="AP32:AQ32"/>
    <mergeCell ref="AR32:AS32"/>
    <mergeCell ref="BX32:BY32"/>
    <mergeCell ref="AF8:AG8"/>
    <mergeCell ref="AH8:AI8"/>
    <mergeCell ref="AJ8:AK8"/>
    <mergeCell ref="AL8:AM8"/>
    <mergeCell ref="AN8:AO8"/>
    <mergeCell ref="AP8:AQ8"/>
    <mergeCell ref="BF32:BG32"/>
    <mergeCell ref="BH32:BI32"/>
    <mergeCell ref="BJ32:BK32"/>
    <mergeCell ref="BL32:BM32"/>
    <mergeCell ref="BN32:BO32"/>
    <mergeCell ref="BP32:BQ32"/>
    <mergeCell ref="AT32:AU32"/>
    <mergeCell ref="AV32:AW32"/>
    <mergeCell ref="AX32:AY32"/>
    <mergeCell ref="AZ32:BA32"/>
    <mergeCell ref="BB32:BC32"/>
    <mergeCell ref="BD32:BE32"/>
    <mergeCell ref="AR8:AS8"/>
    <mergeCell ref="AT8:AU8"/>
    <mergeCell ref="AV8:AW8"/>
    <mergeCell ref="AX8:AY8"/>
    <mergeCell ref="AZ8:BA8"/>
    <mergeCell ref="BT8:BU8"/>
    <mergeCell ref="BR32:BS32"/>
    <mergeCell ref="BT32:BU32"/>
    <mergeCell ref="BV32:BW32"/>
    <mergeCell ref="AX14:AY14"/>
    <mergeCell ref="BB8:BC8"/>
    <mergeCell ref="BV8:BW8"/>
    <mergeCell ref="BX8:BY8"/>
    <mergeCell ref="BP8:BQ8"/>
    <mergeCell ref="BD8:BE8"/>
    <mergeCell ref="BF8:BG8"/>
    <mergeCell ref="BH8:BI8"/>
    <mergeCell ref="BJ8:BK8"/>
    <mergeCell ref="BL8:BM8"/>
    <mergeCell ref="BN8:BO8"/>
    <mergeCell ref="AX29:AY29"/>
    <mergeCell ref="AD10:AE10"/>
    <mergeCell ref="AD11:AE11"/>
    <mergeCell ref="AD12:AE12"/>
    <mergeCell ref="AD13:AE13"/>
    <mergeCell ref="AD14:AE14"/>
    <mergeCell ref="AD15:AE15"/>
    <mergeCell ref="AD16:AE16"/>
    <mergeCell ref="AX21:AY21"/>
    <mergeCell ref="AX22:AY22"/>
    <mergeCell ref="AX23:AY23"/>
    <mergeCell ref="AX24:AY24"/>
    <mergeCell ref="AX25:AY25"/>
    <mergeCell ref="AX26:AY26"/>
    <mergeCell ref="AX15:AY15"/>
    <mergeCell ref="AX16:AY16"/>
    <mergeCell ref="AX17:AY17"/>
    <mergeCell ref="AX18:AY18"/>
    <mergeCell ref="AX19:AY19"/>
    <mergeCell ref="AX20:AY20"/>
    <mergeCell ref="AX10:AY10"/>
    <mergeCell ref="AX11:AY11"/>
    <mergeCell ref="AX12:AY12"/>
    <mergeCell ref="AX13:AY13"/>
    <mergeCell ref="AD29:AE29"/>
    <mergeCell ref="AF10:AG10"/>
    <mergeCell ref="AF11:AG11"/>
    <mergeCell ref="AF12:AG12"/>
    <mergeCell ref="AF13:AG13"/>
    <mergeCell ref="AF14:AG14"/>
    <mergeCell ref="AF15:AG15"/>
    <mergeCell ref="AF16:AG16"/>
    <mergeCell ref="AF17:AG17"/>
    <mergeCell ref="AF18:AG18"/>
    <mergeCell ref="AD23:AE23"/>
    <mergeCell ref="AD24:AE24"/>
    <mergeCell ref="AD25:AE25"/>
    <mergeCell ref="AD26:AE26"/>
    <mergeCell ref="AD27:AE27"/>
    <mergeCell ref="AD28:AE28"/>
    <mergeCell ref="AD17:AE17"/>
    <mergeCell ref="AD18:AE18"/>
    <mergeCell ref="AD19:AE19"/>
    <mergeCell ref="AD20:AE20"/>
    <mergeCell ref="AD21:AE21"/>
    <mergeCell ref="AD22:AE22"/>
    <mergeCell ref="AF25:AG25"/>
    <mergeCell ref="AF26:AG26"/>
    <mergeCell ref="AF27:AG27"/>
    <mergeCell ref="AF28:AG28"/>
    <mergeCell ref="AF29:AG29"/>
    <mergeCell ref="AH10:AI10"/>
    <mergeCell ref="AH11:AI11"/>
    <mergeCell ref="AH12:AI12"/>
    <mergeCell ref="AH13:AI13"/>
    <mergeCell ref="AH14:AI14"/>
    <mergeCell ref="AF19:AG19"/>
    <mergeCell ref="AF20:AG20"/>
    <mergeCell ref="AF21:AG21"/>
    <mergeCell ref="AF22:AG22"/>
    <mergeCell ref="AF23:AG23"/>
    <mergeCell ref="AF24:AG24"/>
    <mergeCell ref="AH27:AI27"/>
    <mergeCell ref="AH28:AI28"/>
    <mergeCell ref="AH29:AI29"/>
    <mergeCell ref="AJ10:AK10"/>
    <mergeCell ref="AJ11:AK11"/>
    <mergeCell ref="AJ12:AK12"/>
    <mergeCell ref="AJ13:AK13"/>
    <mergeCell ref="AJ14:AK14"/>
    <mergeCell ref="AJ15:AK15"/>
    <mergeCell ref="AJ16:AK16"/>
    <mergeCell ref="AH21:AI21"/>
    <mergeCell ref="AH22:AI22"/>
    <mergeCell ref="AH23:AI23"/>
    <mergeCell ref="AH24:AI24"/>
    <mergeCell ref="AH25:AI25"/>
    <mergeCell ref="AH26:AI26"/>
    <mergeCell ref="AH15:AI15"/>
    <mergeCell ref="AH16:AI16"/>
    <mergeCell ref="AH17:AI17"/>
    <mergeCell ref="AH18:AI18"/>
    <mergeCell ref="AH19:AI19"/>
    <mergeCell ref="AH20:AI20"/>
    <mergeCell ref="AJ29:AK29"/>
    <mergeCell ref="AL10:AM10"/>
    <mergeCell ref="AL11:AM11"/>
    <mergeCell ref="AL12:AM12"/>
    <mergeCell ref="AL13:AM13"/>
    <mergeCell ref="AL14:AM14"/>
    <mergeCell ref="AL15:AM15"/>
    <mergeCell ref="AL16:AM16"/>
    <mergeCell ref="AL17:AM17"/>
    <mergeCell ref="AL18:AM18"/>
    <mergeCell ref="AJ23:AK23"/>
    <mergeCell ref="AJ24:AK24"/>
    <mergeCell ref="AJ25:AK25"/>
    <mergeCell ref="AJ26:AK26"/>
    <mergeCell ref="AJ27:AK27"/>
    <mergeCell ref="AJ28:AK28"/>
    <mergeCell ref="AJ17:AK17"/>
    <mergeCell ref="AJ18:AK18"/>
    <mergeCell ref="AJ19:AK19"/>
    <mergeCell ref="AJ20:AK20"/>
    <mergeCell ref="AJ21:AK21"/>
    <mergeCell ref="AJ22:AK22"/>
    <mergeCell ref="AL25:AM25"/>
    <mergeCell ref="AL26:AM26"/>
    <mergeCell ref="AL27:AM27"/>
    <mergeCell ref="AL28:AM28"/>
    <mergeCell ref="AL29:AM29"/>
    <mergeCell ref="AN10:AO10"/>
    <mergeCell ref="AN11:AO11"/>
    <mergeCell ref="AN12:AO12"/>
    <mergeCell ref="AN13:AO13"/>
    <mergeCell ref="AN14:AO14"/>
    <mergeCell ref="AL19:AM19"/>
    <mergeCell ref="AL20:AM20"/>
    <mergeCell ref="AL21:AM21"/>
    <mergeCell ref="AL22:AM22"/>
    <mergeCell ref="AL23:AM23"/>
    <mergeCell ref="AL24:AM24"/>
    <mergeCell ref="AN27:AO27"/>
    <mergeCell ref="AN28:AO28"/>
    <mergeCell ref="AN29:AO29"/>
    <mergeCell ref="AP10:AQ10"/>
    <mergeCell ref="AP11:AQ11"/>
    <mergeCell ref="AP12:AQ12"/>
    <mergeCell ref="AP13:AQ13"/>
    <mergeCell ref="AP14:AQ14"/>
    <mergeCell ref="AP15:AQ15"/>
    <mergeCell ref="AP16:AQ16"/>
    <mergeCell ref="AN21:AO21"/>
    <mergeCell ref="AN22:AO22"/>
    <mergeCell ref="AN23:AO23"/>
    <mergeCell ref="AN24:AO24"/>
    <mergeCell ref="AN25:AO25"/>
    <mergeCell ref="AN26:AO26"/>
    <mergeCell ref="AN15:AO15"/>
    <mergeCell ref="AN16:AO16"/>
    <mergeCell ref="AN17:AO17"/>
    <mergeCell ref="AN18:AO18"/>
    <mergeCell ref="AN19:AO19"/>
    <mergeCell ref="AN20:AO20"/>
    <mergeCell ref="AP29:AQ29"/>
    <mergeCell ref="AR10:AS10"/>
    <mergeCell ref="AR11:AS11"/>
    <mergeCell ref="AR12:AS12"/>
    <mergeCell ref="AR13:AS13"/>
    <mergeCell ref="AR14:AS14"/>
    <mergeCell ref="AR15:AS15"/>
    <mergeCell ref="AR16:AS16"/>
    <mergeCell ref="AR17:AS17"/>
    <mergeCell ref="AR18:AS18"/>
    <mergeCell ref="AP23:AQ23"/>
    <mergeCell ref="AP24:AQ24"/>
    <mergeCell ref="AP25:AQ25"/>
    <mergeCell ref="AP26:AQ26"/>
    <mergeCell ref="AP27:AQ27"/>
    <mergeCell ref="AP28:AQ28"/>
    <mergeCell ref="AP17:AQ17"/>
    <mergeCell ref="AP18:AQ18"/>
    <mergeCell ref="AP19:AQ19"/>
    <mergeCell ref="AP20:AQ20"/>
    <mergeCell ref="AP21:AQ21"/>
    <mergeCell ref="AP22:AQ22"/>
    <mergeCell ref="AR25:AS25"/>
    <mergeCell ref="AR26:AS26"/>
    <mergeCell ref="AR27:AS27"/>
    <mergeCell ref="AR28:AS28"/>
    <mergeCell ref="AR29:AS29"/>
    <mergeCell ref="AT10:AU10"/>
    <mergeCell ref="AT11:AU11"/>
    <mergeCell ref="AT12:AU12"/>
    <mergeCell ref="AT13:AU13"/>
    <mergeCell ref="AT14:AU14"/>
    <mergeCell ref="AR19:AS19"/>
    <mergeCell ref="AR20:AS20"/>
    <mergeCell ref="AR21:AS21"/>
    <mergeCell ref="AR22:AS22"/>
    <mergeCell ref="AR23:AS23"/>
    <mergeCell ref="AR24:AS24"/>
    <mergeCell ref="AT27:AU27"/>
    <mergeCell ref="AT28:AU28"/>
    <mergeCell ref="AT29:AU29"/>
    <mergeCell ref="AV10:AW10"/>
    <mergeCell ref="AV11:AW11"/>
    <mergeCell ref="AV12:AW12"/>
    <mergeCell ref="AV13:AW13"/>
    <mergeCell ref="AV14:AW14"/>
    <mergeCell ref="AV15:AW15"/>
    <mergeCell ref="AV16:AW16"/>
    <mergeCell ref="AT21:AU21"/>
    <mergeCell ref="AT22:AU22"/>
    <mergeCell ref="AT23:AU23"/>
    <mergeCell ref="AT24:AU24"/>
    <mergeCell ref="AT25:AU25"/>
    <mergeCell ref="AT26:AU26"/>
    <mergeCell ref="AT15:AU15"/>
    <mergeCell ref="AT16:AU16"/>
    <mergeCell ref="AT17:AU17"/>
    <mergeCell ref="AT18:AU18"/>
    <mergeCell ref="AT19:AU19"/>
    <mergeCell ref="AT20:AU20"/>
    <mergeCell ref="AV29:AW29"/>
    <mergeCell ref="AZ10:BA10"/>
    <mergeCell ref="AZ11:BA11"/>
    <mergeCell ref="AZ12:BA12"/>
    <mergeCell ref="AZ13:BA13"/>
    <mergeCell ref="AZ14:BA14"/>
    <mergeCell ref="AZ15:BA15"/>
    <mergeCell ref="AZ16:BA16"/>
    <mergeCell ref="AZ17:BA17"/>
    <mergeCell ref="AZ18:BA18"/>
    <mergeCell ref="AV23:AW23"/>
    <mergeCell ref="AV24:AW24"/>
    <mergeCell ref="AV25:AW25"/>
    <mergeCell ref="AV26:AW26"/>
    <mergeCell ref="AV27:AW27"/>
    <mergeCell ref="AV28:AW28"/>
    <mergeCell ref="AV17:AW17"/>
    <mergeCell ref="AV18:AW18"/>
    <mergeCell ref="AV19:AW19"/>
    <mergeCell ref="AV20:AW20"/>
    <mergeCell ref="AV21:AW21"/>
    <mergeCell ref="AV22:AW22"/>
    <mergeCell ref="AX27:AY27"/>
    <mergeCell ref="AX28:AY28"/>
    <mergeCell ref="AZ25:BA25"/>
    <mergeCell ref="AZ26:BA26"/>
    <mergeCell ref="AZ27:BA27"/>
    <mergeCell ref="AZ28:BA28"/>
    <mergeCell ref="AZ29:BA29"/>
    <mergeCell ref="BB10:BC10"/>
    <mergeCell ref="BB11:BC11"/>
    <mergeCell ref="BB12:BC12"/>
    <mergeCell ref="BB13:BC13"/>
    <mergeCell ref="BB14:BC14"/>
    <mergeCell ref="AZ19:BA19"/>
    <mergeCell ref="AZ20:BA20"/>
    <mergeCell ref="AZ21:BA21"/>
    <mergeCell ref="AZ22:BA22"/>
    <mergeCell ref="AZ23:BA23"/>
    <mergeCell ref="AZ24:BA24"/>
    <mergeCell ref="BB27:BC27"/>
    <mergeCell ref="BB28:BC28"/>
    <mergeCell ref="BB29:BC29"/>
    <mergeCell ref="BD10:BE10"/>
    <mergeCell ref="BD11:BE11"/>
    <mergeCell ref="BD12:BE12"/>
    <mergeCell ref="BD13:BE13"/>
    <mergeCell ref="BD14:BE14"/>
    <mergeCell ref="BD15:BE15"/>
    <mergeCell ref="BD16:BE16"/>
    <mergeCell ref="BB21:BC21"/>
    <mergeCell ref="BB22:BC22"/>
    <mergeCell ref="BB23:BC23"/>
    <mergeCell ref="BB24:BC24"/>
    <mergeCell ref="BB25:BC25"/>
    <mergeCell ref="BB26:BC26"/>
    <mergeCell ref="BB15:BC15"/>
    <mergeCell ref="BB16:BC16"/>
    <mergeCell ref="BB17:BC17"/>
    <mergeCell ref="BB18:BC18"/>
    <mergeCell ref="BB19:BC19"/>
    <mergeCell ref="BB20:BC20"/>
    <mergeCell ref="BD29:BE29"/>
    <mergeCell ref="BF10:BG10"/>
    <mergeCell ref="BF11:BG11"/>
    <mergeCell ref="BF12:BG12"/>
    <mergeCell ref="BF13:BG13"/>
    <mergeCell ref="BF14:BG14"/>
    <mergeCell ref="BF15:BG15"/>
    <mergeCell ref="BF16:BG16"/>
    <mergeCell ref="BF17:BG17"/>
    <mergeCell ref="BF18:BG18"/>
    <mergeCell ref="BD23:BE23"/>
    <mergeCell ref="BD24:BE24"/>
    <mergeCell ref="BD25:BE25"/>
    <mergeCell ref="BD26:BE26"/>
    <mergeCell ref="BD27:BE27"/>
    <mergeCell ref="BD28:BE28"/>
    <mergeCell ref="BD17:BE17"/>
    <mergeCell ref="BD18:BE18"/>
    <mergeCell ref="BD19:BE19"/>
    <mergeCell ref="BD20:BE20"/>
    <mergeCell ref="BD21:BE21"/>
    <mergeCell ref="BD22:BE22"/>
    <mergeCell ref="BF25:BG25"/>
    <mergeCell ref="BF26:BG26"/>
    <mergeCell ref="BF27:BG27"/>
    <mergeCell ref="BF28:BG28"/>
    <mergeCell ref="BF29:BG29"/>
    <mergeCell ref="BH10:BI10"/>
    <mergeCell ref="BH11:BI11"/>
    <mergeCell ref="BH12:BI12"/>
    <mergeCell ref="BH13:BI13"/>
    <mergeCell ref="BH14:BI14"/>
    <mergeCell ref="BF19:BG19"/>
    <mergeCell ref="BF20:BG20"/>
    <mergeCell ref="BF21:BG21"/>
    <mergeCell ref="BF22:BG22"/>
    <mergeCell ref="BF23:BG23"/>
    <mergeCell ref="BF24:BG24"/>
    <mergeCell ref="BH29:BI29"/>
    <mergeCell ref="BJ10:BK10"/>
    <mergeCell ref="BJ11:BK11"/>
    <mergeCell ref="BJ12:BK12"/>
    <mergeCell ref="BJ13:BK13"/>
    <mergeCell ref="BJ14:BK14"/>
    <mergeCell ref="BJ15:BK15"/>
    <mergeCell ref="BJ16:BK16"/>
    <mergeCell ref="BH21:BI21"/>
    <mergeCell ref="BH22:BI22"/>
    <mergeCell ref="BH23:BI23"/>
    <mergeCell ref="BH24:BI24"/>
    <mergeCell ref="BH25:BI25"/>
    <mergeCell ref="BH26:BI26"/>
    <mergeCell ref="BH15:BI15"/>
    <mergeCell ref="BH16:BI16"/>
    <mergeCell ref="BH17:BI17"/>
    <mergeCell ref="BH18:BI18"/>
    <mergeCell ref="BH19:BI19"/>
    <mergeCell ref="BH20:BI20"/>
    <mergeCell ref="BJ29:BK29"/>
    <mergeCell ref="BL10:BM10"/>
    <mergeCell ref="BL11:BM11"/>
    <mergeCell ref="BL12:BM12"/>
    <mergeCell ref="BL13:BM13"/>
    <mergeCell ref="BL14:BM14"/>
    <mergeCell ref="BL15:BM15"/>
    <mergeCell ref="BL16:BM16"/>
    <mergeCell ref="BL17:BM17"/>
    <mergeCell ref="BL18:BM18"/>
    <mergeCell ref="BJ23:BK23"/>
    <mergeCell ref="BJ24:BK24"/>
    <mergeCell ref="BJ25:BK25"/>
    <mergeCell ref="BJ26:BK26"/>
    <mergeCell ref="BJ27:BK27"/>
    <mergeCell ref="BJ28:BK28"/>
    <mergeCell ref="BJ17:BK17"/>
    <mergeCell ref="BJ18:BK18"/>
    <mergeCell ref="BJ19:BK19"/>
    <mergeCell ref="BJ20:BK20"/>
    <mergeCell ref="BJ21:BK21"/>
    <mergeCell ref="BJ22:BK22"/>
    <mergeCell ref="BL29:BM29"/>
    <mergeCell ref="BN10:BO10"/>
    <mergeCell ref="BN11:BO11"/>
    <mergeCell ref="BN12:BO12"/>
    <mergeCell ref="BN13:BO13"/>
    <mergeCell ref="BN14:BO14"/>
    <mergeCell ref="BL19:BM19"/>
    <mergeCell ref="BL20:BM20"/>
    <mergeCell ref="BL21:BM21"/>
    <mergeCell ref="BL22:BM22"/>
    <mergeCell ref="BL23:BM23"/>
    <mergeCell ref="BL24:BM24"/>
    <mergeCell ref="BN29:BO29"/>
    <mergeCell ref="BP10:BQ10"/>
    <mergeCell ref="BP11:BQ11"/>
    <mergeCell ref="BP12:BQ12"/>
    <mergeCell ref="BP13:BQ13"/>
    <mergeCell ref="BP14:BQ14"/>
    <mergeCell ref="BP15:BQ15"/>
    <mergeCell ref="BP16:BQ16"/>
    <mergeCell ref="BN21:BO21"/>
    <mergeCell ref="BN22:BO22"/>
    <mergeCell ref="BN23:BO23"/>
    <mergeCell ref="BN24:BO24"/>
    <mergeCell ref="BN25:BO25"/>
    <mergeCell ref="BN26:BO26"/>
    <mergeCell ref="BN15:BO15"/>
    <mergeCell ref="BN16:BO16"/>
    <mergeCell ref="BN17:BO17"/>
    <mergeCell ref="BN18:BO18"/>
    <mergeCell ref="BN19:BO19"/>
    <mergeCell ref="BN20:BO20"/>
    <mergeCell ref="BP29:BQ29"/>
    <mergeCell ref="BR10:BS10"/>
    <mergeCell ref="BR11:BS11"/>
    <mergeCell ref="BR12:BS12"/>
    <mergeCell ref="BR13:BS13"/>
    <mergeCell ref="BR14:BS14"/>
    <mergeCell ref="BR15:BS15"/>
    <mergeCell ref="BR16:BS16"/>
    <mergeCell ref="BR17:BS17"/>
    <mergeCell ref="BR18:BS18"/>
    <mergeCell ref="BP23:BQ23"/>
    <mergeCell ref="BP24:BQ24"/>
    <mergeCell ref="BP25:BQ25"/>
    <mergeCell ref="BP26:BQ26"/>
    <mergeCell ref="BP27:BQ27"/>
    <mergeCell ref="BP28:BQ28"/>
    <mergeCell ref="BP17:BQ17"/>
    <mergeCell ref="BP18:BQ18"/>
    <mergeCell ref="BP19:BQ19"/>
    <mergeCell ref="BP20:BQ20"/>
    <mergeCell ref="BP21:BQ21"/>
    <mergeCell ref="BP22:BQ22"/>
    <mergeCell ref="BR29:BS29"/>
    <mergeCell ref="BT10:BU10"/>
    <mergeCell ref="BT11:BU11"/>
    <mergeCell ref="BT12:BU12"/>
    <mergeCell ref="BT13:BU13"/>
    <mergeCell ref="BT14:BU14"/>
    <mergeCell ref="BR19:BS19"/>
    <mergeCell ref="BR20:BS20"/>
    <mergeCell ref="BR21:BS21"/>
    <mergeCell ref="BR22:BS22"/>
    <mergeCell ref="BR23:BS23"/>
    <mergeCell ref="BR24:BS24"/>
    <mergeCell ref="BT29:BU29"/>
    <mergeCell ref="BV10:BW10"/>
    <mergeCell ref="BV11:BW11"/>
    <mergeCell ref="BV12:BW12"/>
    <mergeCell ref="BV13:BW13"/>
    <mergeCell ref="BV14:BW14"/>
    <mergeCell ref="BV15:BW15"/>
    <mergeCell ref="BV26:BW26"/>
    <mergeCell ref="BT21:BU21"/>
    <mergeCell ref="BT22:BU22"/>
    <mergeCell ref="BT23:BU23"/>
    <mergeCell ref="BT24:BU24"/>
    <mergeCell ref="BT25:BU25"/>
    <mergeCell ref="BT26:BU26"/>
    <mergeCell ref="BT15:BU15"/>
    <mergeCell ref="BT16:BU16"/>
    <mergeCell ref="BT17:BU17"/>
    <mergeCell ref="BT18:BU18"/>
    <mergeCell ref="BT19:BU19"/>
    <mergeCell ref="BT20:BU20"/>
    <mergeCell ref="BX29:BY29"/>
    <mergeCell ref="BX18:BY18"/>
    <mergeCell ref="BX19:BY19"/>
    <mergeCell ref="BX20:BY20"/>
    <mergeCell ref="BX21:BY21"/>
    <mergeCell ref="BX22:BY22"/>
    <mergeCell ref="BX23:BY23"/>
    <mergeCell ref="BV29:BW29"/>
    <mergeCell ref="BX10:BY10"/>
    <mergeCell ref="BX11:BY11"/>
    <mergeCell ref="BX12:BY12"/>
    <mergeCell ref="BX13:BY13"/>
    <mergeCell ref="BX14:BY14"/>
    <mergeCell ref="BX15:BY15"/>
    <mergeCell ref="BX16:BY16"/>
    <mergeCell ref="BX17:BY17"/>
    <mergeCell ref="BV22:BW22"/>
    <mergeCell ref="BV27:BW27"/>
    <mergeCell ref="BV16:BW16"/>
    <mergeCell ref="BV17:BW17"/>
    <mergeCell ref="BV18:BW18"/>
    <mergeCell ref="BV19:BW19"/>
    <mergeCell ref="BV20:BW20"/>
    <mergeCell ref="BV21:BW21"/>
    <mergeCell ref="AB9:AC9"/>
    <mergeCell ref="BX24:BY24"/>
    <mergeCell ref="BX25:BY25"/>
    <mergeCell ref="BX26:BY26"/>
    <mergeCell ref="BX27:BY27"/>
    <mergeCell ref="BX28:BY28"/>
    <mergeCell ref="BV28:BW28"/>
    <mergeCell ref="BV23:BW23"/>
    <mergeCell ref="BV24:BW24"/>
    <mergeCell ref="BV25:BW25"/>
    <mergeCell ref="BT27:BU27"/>
    <mergeCell ref="BT28:BU28"/>
    <mergeCell ref="BR25:BS25"/>
    <mergeCell ref="BR26:BS26"/>
    <mergeCell ref="BR27:BS27"/>
    <mergeCell ref="BR28:BS28"/>
    <mergeCell ref="BN27:BO27"/>
    <mergeCell ref="BN28:BO28"/>
    <mergeCell ref="BL25:BM25"/>
    <mergeCell ref="BL26:BM26"/>
    <mergeCell ref="BL27:BM27"/>
    <mergeCell ref="BL28:BM28"/>
    <mergeCell ref="BH27:BI27"/>
    <mergeCell ref="BH28:BI28"/>
  </mergeCells>
  <phoneticPr fontId="0" type="noConversion"/>
  <pageMargins left="0.7" right="0.7" top="0.75" bottom="0.75" header="0.3" footer="0.3"/>
  <pageSetup paperSize="9" scale="51" fitToHeight="0" orientation="portrait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Hojas de cálculo</vt:lpstr>
      </vt:variant>
      <vt:variant>
        <vt:i4>7</vt:i4>
      </vt:variant>
    </vt:vector>
  </HeadingPairs>
  <TitlesOfParts>
    <vt:vector size="7" baseType="lpstr">
      <vt:lpstr>Datos</vt:lpstr>
      <vt:lpstr>Familia 1</vt:lpstr>
      <vt:lpstr>Familia 2</vt:lpstr>
      <vt:lpstr>Familia 3</vt:lpstr>
      <vt:lpstr>Familia 4</vt:lpstr>
      <vt:lpstr>Familia 5</vt:lpstr>
      <vt:lpstr>Agrupacion final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CARME CASTELLSAGUES GRAU</dc:creator>
  <cp:lastModifiedBy>lluis.cuatrecasas@institutolean.org</cp:lastModifiedBy>
  <dcterms:created xsi:type="dcterms:W3CDTF">2008-05-01T17:02:00Z</dcterms:created>
  <dcterms:modified xsi:type="dcterms:W3CDTF">2019-12-03T21:33:03Z</dcterms:modified>
</cp:coreProperties>
</file>