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6.xml" ContentType="application/vnd.openxmlformats-officedocument.spreadsheetml.pivotTable+xml"/>
  <Override PartName="/xl/drawings/drawing2.xml" ContentType="application/vnd.openxmlformats-officedocument.drawing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TR\LIBROS\2_PROYECTOS\tds_2016\_Excels\Cap 1\"/>
    </mc:Choice>
  </mc:AlternateContent>
  <bookViews>
    <workbookView xWindow="360" yWindow="120" windowWidth="8955" windowHeight="4770" tabRatio="824" activeTab="9"/>
  </bookViews>
  <sheets>
    <sheet name="datos" sheetId="2" r:id="rId1"/>
    <sheet name="campos_tabla" sheetId="16" r:id="rId2"/>
    <sheet name="10" sheetId="8" r:id="rId3"/>
    <sheet name="11" sheetId="15" r:id="rId4"/>
    <sheet name="12" sheetId="19" r:id="rId5"/>
    <sheet name="13" sheetId="17" r:id="rId6"/>
    <sheet name="14" sheetId="21" r:id="rId7"/>
    <sheet name="15" sheetId="18" r:id="rId8"/>
    <sheet name="_" sheetId="22" r:id="rId9"/>
    <sheet name="16" sheetId="6" r:id="rId10"/>
    <sheet name="17" sheetId="23" r:id="rId11"/>
    <sheet name="18" sheetId="24" r:id="rId12"/>
  </sheets>
  <calcPr calcId="162913"/>
  <pivotCaches>
    <pivotCache cacheId="1" r:id="rId13"/>
  </pivotCaches>
</workbook>
</file>

<file path=xl/calcChain.xml><?xml version="1.0" encoding="utf-8"?>
<calcChain xmlns="http://schemas.openxmlformats.org/spreadsheetml/2006/main">
  <c r="G8" i="24" l="1"/>
  <c r="F8" i="24"/>
  <c r="G38" i="24"/>
  <c r="F38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10" i="24"/>
  <c r="B33" i="2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G9" i="24"/>
  <c r="D4" i="6" l="1"/>
  <c r="D5" i="6" s="1"/>
  <c r="D6" i="6" s="1"/>
  <c r="J59" i="2"/>
  <c r="J69" i="2" s="1"/>
  <c r="K69" i="2" s="1"/>
  <c r="J61" i="2"/>
  <c r="J86" i="2" s="1"/>
  <c r="K86" i="2" s="1"/>
  <c r="J62" i="2"/>
  <c r="K62" i="2" s="1"/>
  <c r="J57" i="2"/>
  <c r="J67" i="2" s="1"/>
  <c r="J58" i="2"/>
  <c r="J83" i="2" s="1"/>
  <c r="J56" i="2"/>
  <c r="J76" i="2" s="1"/>
  <c r="J51" i="2"/>
  <c r="J40" i="2"/>
  <c r="J41" i="2"/>
  <c r="J50" i="2" s="1"/>
  <c r="J38" i="2"/>
  <c r="J49" i="2" s="1"/>
  <c r="J34" i="2"/>
  <c r="J45" i="2" s="1"/>
  <c r="J35" i="2"/>
  <c r="J46" i="2" s="1"/>
  <c r="J37" i="2"/>
  <c r="J48" i="2" s="1"/>
  <c r="K48" i="2" s="1"/>
  <c r="J39" i="2"/>
  <c r="J33" i="2"/>
  <c r="J44" i="2" s="1"/>
  <c r="I3" i="2"/>
  <c r="K3" i="2" s="1"/>
  <c r="K7" i="2"/>
  <c r="I8" i="2"/>
  <c r="K8" i="2" s="1"/>
  <c r="K11" i="2"/>
  <c r="K12" i="2"/>
  <c r="K13" i="2"/>
  <c r="I14" i="2"/>
  <c r="K14" i="2" s="1"/>
  <c r="K17" i="2"/>
  <c r="I18" i="2"/>
  <c r="I19" i="2" s="1"/>
  <c r="K18" i="2"/>
  <c r="K22" i="2"/>
  <c r="I23" i="2"/>
  <c r="K23" i="2" s="1"/>
  <c r="K24" i="2"/>
  <c r="J25" i="2"/>
  <c r="J60" i="2" s="1"/>
  <c r="I26" i="2"/>
  <c r="K26" i="2" s="1"/>
  <c r="K27" i="2"/>
  <c r="I28" i="2"/>
  <c r="K28" i="2" s="1"/>
  <c r="I29" i="2"/>
  <c r="K29" i="2" s="1"/>
  <c r="K31" i="2"/>
  <c r="I32" i="2"/>
  <c r="K32" i="2" s="1"/>
  <c r="K38" i="2"/>
  <c r="I39" i="2"/>
  <c r="K39" i="2" s="1"/>
  <c r="K42" i="2"/>
  <c r="K43" i="2"/>
  <c r="I45" i="2"/>
  <c r="I46" i="2" s="1"/>
  <c r="I47" i="2" s="1"/>
  <c r="I49" i="2"/>
  <c r="I50" i="2" s="1"/>
  <c r="I51" i="2" s="1"/>
  <c r="I54" i="2"/>
  <c r="K56" i="2"/>
  <c r="K57" i="2"/>
  <c r="I59" i="2"/>
  <c r="I60" i="2" s="1"/>
  <c r="I61" i="2" s="1"/>
  <c r="I63" i="2"/>
  <c r="K63" i="2" s="1"/>
  <c r="I70" i="2"/>
  <c r="I71" i="2" s="1"/>
  <c r="I72" i="2" s="1"/>
  <c r="J73" i="2"/>
  <c r="K73" i="2" s="1"/>
  <c r="K75" i="2"/>
  <c r="I76" i="2"/>
  <c r="I77" i="2" s="1"/>
  <c r="I78" i="2" s="1"/>
  <c r="I80" i="2"/>
  <c r="I81" i="2" s="1"/>
  <c r="I82" i="2" s="1"/>
  <c r="I83" i="2" s="1"/>
  <c r="K84" i="2"/>
  <c r="I85" i="2"/>
  <c r="I90" i="2"/>
  <c r="I91" i="2" s="1"/>
  <c r="I92" i="2" s="1"/>
  <c r="I94" i="2"/>
  <c r="K94" i="2" s="1"/>
  <c r="K2" i="2"/>
  <c r="E87" i="2"/>
  <c r="E88" i="2" s="1"/>
  <c r="E89" i="2" s="1"/>
  <c r="E90" i="2" s="1"/>
  <c r="E91" i="2" s="1"/>
  <c r="E92" i="2" s="1"/>
  <c r="E93" i="2" s="1"/>
  <c r="E94" i="2" s="1"/>
  <c r="C65" i="2"/>
  <c r="C66" i="2" s="1"/>
  <c r="C67" i="2" s="1"/>
  <c r="C68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C87" i="2" s="1"/>
  <c r="C88" i="2" s="1"/>
  <c r="C89" i="2" s="1"/>
  <c r="C90" i="2" s="1"/>
  <c r="C91" i="2" s="1"/>
  <c r="C92" i="2" s="1"/>
  <c r="C93" i="2" s="1"/>
  <c r="C94" i="2" s="1"/>
  <c r="E81" i="2"/>
  <c r="E82" i="2" s="1"/>
  <c r="E83" i="2" s="1"/>
  <c r="E84" i="2" s="1"/>
  <c r="E85" i="2" s="1"/>
  <c r="E73" i="2"/>
  <c r="E74" i="2" s="1"/>
  <c r="E75" i="2" s="1"/>
  <c r="E76" i="2" s="1"/>
  <c r="E77" i="2" s="1"/>
  <c r="E78" i="2" s="1"/>
  <c r="E79" i="2" s="1"/>
  <c r="E65" i="2"/>
  <c r="E66" i="2" s="1"/>
  <c r="E67" i="2" s="1"/>
  <c r="E68" i="2" s="1"/>
  <c r="E69" i="2" s="1"/>
  <c r="E70" i="2" s="1"/>
  <c r="E71" i="2" s="1"/>
  <c r="F65" i="2"/>
  <c r="C34" i="2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E56" i="2"/>
  <c r="E57" i="2" s="1"/>
  <c r="E58" i="2" s="1"/>
  <c r="E59" i="2" s="1"/>
  <c r="E60" i="2" s="1"/>
  <c r="E61" i="2" s="1"/>
  <c r="E62" i="2" s="1"/>
  <c r="E63" i="2" s="1"/>
  <c r="E50" i="2"/>
  <c r="E51" i="2" s="1"/>
  <c r="E52" i="2" s="1"/>
  <c r="E53" i="2" s="1"/>
  <c r="E54" i="2" s="1"/>
  <c r="E42" i="2"/>
  <c r="E43" i="2" s="1"/>
  <c r="E44" i="2" s="1"/>
  <c r="E45" i="2" s="1"/>
  <c r="E46" i="2" s="1"/>
  <c r="E47" i="2" s="1"/>
  <c r="E48" i="2" s="1"/>
  <c r="E34" i="2"/>
  <c r="E35" i="2" s="1"/>
  <c r="E36" i="2" s="1"/>
  <c r="E37" i="2" s="1"/>
  <c r="E38" i="2" s="1"/>
  <c r="E39" i="2" s="1"/>
  <c r="E40" i="2" s="1"/>
  <c r="F34" i="2"/>
  <c r="B3" i="2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F3" i="2"/>
  <c r="E25" i="2"/>
  <c r="E26" i="2"/>
  <c r="E27" i="2" s="1"/>
  <c r="E28" i="2" s="1"/>
  <c r="E29" i="2" s="1"/>
  <c r="E30" i="2" s="1"/>
  <c r="E31" i="2" s="1"/>
  <c r="E32" i="2" s="1"/>
  <c r="E11" i="2"/>
  <c r="E12" i="2" s="1"/>
  <c r="E13" i="2" s="1"/>
  <c r="E14" i="2" s="1"/>
  <c r="E15" i="2" s="1"/>
  <c r="E16" i="2" s="1"/>
  <c r="E17" i="2" s="1"/>
  <c r="E19" i="2"/>
  <c r="E20" i="2" s="1"/>
  <c r="E21" i="2" s="1"/>
  <c r="E22" i="2" s="1"/>
  <c r="E23" i="2" s="1"/>
  <c r="E3" i="2"/>
  <c r="E4" i="2" s="1"/>
  <c r="E5" i="2" s="1"/>
  <c r="E6" i="2" s="1"/>
  <c r="E7" i="2" s="1"/>
  <c r="E8" i="2" s="1"/>
  <c r="E9" i="2" s="1"/>
  <c r="I4" i="2" l="1"/>
  <c r="K4" i="2" s="1"/>
  <c r="K61" i="2"/>
  <c r="I40" i="2"/>
  <c r="K40" i="2" s="1"/>
  <c r="I15" i="2"/>
  <c r="K15" i="2" s="1"/>
  <c r="K59" i="2"/>
  <c r="J64" i="2"/>
  <c r="I33" i="2"/>
  <c r="K58" i="2"/>
  <c r="K51" i="2"/>
  <c r="I52" i="2"/>
  <c r="K52" i="2" s="1"/>
  <c r="K19" i="2"/>
  <c r="I20" i="2"/>
  <c r="I9" i="2"/>
  <c r="K25" i="2"/>
  <c r="I5" i="2"/>
  <c r="K49" i="2"/>
  <c r="K50" i="2"/>
  <c r="K83" i="2"/>
  <c r="I41" i="2"/>
  <c r="K41" i="2" s="1"/>
  <c r="I30" i="2"/>
  <c r="K30" i="2" s="1"/>
  <c r="J72" i="2"/>
  <c r="K72" i="2" s="1"/>
  <c r="J55" i="2"/>
  <c r="K46" i="2"/>
  <c r="J87" i="2"/>
  <c r="K76" i="2"/>
  <c r="J80" i="2"/>
  <c r="K80" i="2" s="1"/>
  <c r="J85" i="2"/>
  <c r="K85" i="2" s="1"/>
  <c r="J70" i="2"/>
  <c r="K70" i="2" s="1"/>
  <c r="K60" i="2"/>
  <c r="J53" i="2"/>
  <c r="K53" i="2" s="1"/>
  <c r="K44" i="2"/>
  <c r="J54" i="2"/>
  <c r="K45" i="2"/>
  <c r="J36" i="2"/>
  <c r="J68" i="2"/>
  <c r="J66" i="2"/>
  <c r="J79" i="2"/>
  <c r="J77" i="2"/>
  <c r="J81" i="2"/>
  <c r="K81" i="2" s="1"/>
  <c r="J82" i="2"/>
  <c r="K82" i="2" s="1"/>
  <c r="J71" i="2"/>
  <c r="K71" i="2" s="1"/>
  <c r="J78" i="2"/>
  <c r="I16" i="2" l="1"/>
  <c r="K16" i="2" s="1"/>
  <c r="K33" i="2"/>
  <c r="I34" i="2"/>
  <c r="K9" i="2"/>
  <c r="I10" i="2"/>
  <c r="K10" i="2" s="1"/>
  <c r="K5" i="2"/>
  <c r="I6" i="2"/>
  <c r="K6" i="2" s="1"/>
  <c r="I21" i="2"/>
  <c r="K21" i="2" s="1"/>
  <c r="K20" i="2"/>
  <c r="J90" i="2"/>
  <c r="K90" i="2" s="1"/>
  <c r="K79" i="2"/>
  <c r="J89" i="2"/>
  <c r="K78" i="2"/>
  <c r="K77" i="2"/>
  <c r="J88" i="2"/>
  <c r="J47" i="2"/>
  <c r="K47" i="2" s="1"/>
  <c r="J74" i="2"/>
  <c r="K74" i="2" s="1"/>
  <c r="K54" i="2"/>
  <c r="J91" i="2"/>
  <c r="K91" i="2" s="1"/>
  <c r="K87" i="2"/>
  <c r="K55" i="2"/>
  <c r="J65" i="2"/>
  <c r="I35" i="2" l="1"/>
  <c r="I64" i="2"/>
  <c r="K34" i="2"/>
  <c r="K89" i="2"/>
  <c r="J93" i="2"/>
  <c r="K93" i="2" s="1"/>
  <c r="J92" i="2"/>
  <c r="K92" i="2" s="1"/>
  <c r="K88" i="2"/>
  <c r="K35" i="2" l="1"/>
  <c r="I36" i="2"/>
  <c r="I65" i="2"/>
  <c r="K64" i="2"/>
  <c r="I66" i="2" l="1"/>
  <c r="K65" i="2"/>
  <c r="I37" i="2"/>
  <c r="K37" i="2" s="1"/>
  <c r="K36" i="2"/>
  <c r="I67" i="2" l="1"/>
  <c r="K66" i="2"/>
  <c r="I68" i="2" l="1"/>
  <c r="K68" i="2" s="1"/>
  <c r="K67" i="2"/>
</calcChain>
</file>

<file path=xl/sharedStrings.xml><?xml version="1.0" encoding="utf-8"?>
<sst xmlns="http://schemas.openxmlformats.org/spreadsheetml/2006/main" count="784" uniqueCount="109">
  <si>
    <t>ZONA</t>
  </si>
  <si>
    <t>PROVINCIA</t>
  </si>
  <si>
    <t>CIUDAD</t>
  </si>
  <si>
    <t>TIENDA</t>
  </si>
  <si>
    <t>GENESIS</t>
  </si>
  <si>
    <t>AZUCENA</t>
  </si>
  <si>
    <t>LIZ</t>
  </si>
  <si>
    <t>DER</t>
  </si>
  <si>
    <t>REGAL</t>
  </si>
  <si>
    <t>HUMBER</t>
  </si>
  <si>
    <t>DESTER</t>
  </si>
  <si>
    <t>SINGLE</t>
  </si>
  <si>
    <t>PECC</t>
  </si>
  <si>
    <t>FER</t>
  </si>
  <si>
    <t>GTS</t>
  </si>
  <si>
    <t>TERRY</t>
  </si>
  <si>
    <t>DEIS</t>
  </si>
  <si>
    <t>WERT</t>
  </si>
  <si>
    <t>LORT</t>
  </si>
  <si>
    <t>SAMMY</t>
  </si>
  <si>
    <t>FERT</t>
  </si>
  <si>
    <t>HERTZ</t>
  </si>
  <si>
    <t>LIVING</t>
  </si>
  <si>
    <t>PILL</t>
  </si>
  <si>
    <t>SERVIS</t>
  </si>
  <si>
    <t>CLONY</t>
  </si>
  <si>
    <t>KLAS</t>
  </si>
  <si>
    <t>VIJER</t>
  </si>
  <si>
    <t>VOYAG</t>
  </si>
  <si>
    <t>FIPLAY</t>
  </si>
  <si>
    <t>XEIZ</t>
  </si>
  <si>
    <t>FERGUR</t>
  </si>
  <si>
    <t>DEXTER</t>
  </si>
  <si>
    <t>Z1</t>
  </si>
  <si>
    <t>Z2</t>
  </si>
  <si>
    <t>Z3</t>
  </si>
  <si>
    <t>Z4</t>
  </si>
  <si>
    <t>A</t>
  </si>
  <si>
    <t>B</t>
  </si>
  <si>
    <t>C</t>
  </si>
  <si>
    <t>D</t>
  </si>
  <si>
    <t>E</t>
  </si>
  <si>
    <t>F</t>
  </si>
  <si>
    <t>S</t>
  </si>
  <si>
    <t>Z</t>
  </si>
  <si>
    <t>X</t>
  </si>
  <si>
    <t>R</t>
  </si>
  <si>
    <t>V</t>
  </si>
  <si>
    <t>N</t>
  </si>
  <si>
    <t>Q</t>
  </si>
  <si>
    <t>Ñ</t>
  </si>
  <si>
    <t>P</t>
  </si>
  <si>
    <t>T</t>
  </si>
  <si>
    <t>G</t>
  </si>
  <si>
    <t>J</t>
  </si>
  <si>
    <t>K</t>
  </si>
  <si>
    <t>W</t>
  </si>
  <si>
    <t>U</t>
  </si>
  <si>
    <t>MES</t>
  </si>
  <si>
    <t>Enero</t>
  </si>
  <si>
    <t>VENTAS PREV.</t>
  </si>
  <si>
    <t>VENTAS REALES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</si>
  <si>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</si>
  <si>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</si>
  <si>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</si>
  <si>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</si>
  <si>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</si>
  <si>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</si>
  <si>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</si>
  <si>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</si>
  <si>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</si>
  <si>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</si>
  <si>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</si>
  <si>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TRIMESTRE</t>
  </si>
  <si>
    <t>AÑO</t>
  </si>
  <si>
    <t>DIF REAL-PREV</t>
  </si>
  <si>
    <t>Total general</t>
  </si>
  <si>
    <t>(Todas)</t>
  </si>
  <si>
    <t>POR ZONA</t>
  </si>
  <si>
    <t xml:space="preserve"> DIF REAL-PREV2</t>
  </si>
  <si>
    <t>Ventas previstas</t>
  </si>
  <si>
    <t>Ventas Reales</t>
  </si>
  <si>
    <t>Diferencia entre las ventas Reales y Previstas</t>
  </si>
  <si>
    <t>Variable temporal</t>
  </si>
  <si>
    <t>Variable cualitativa</t>
  </si>
  <si>
    <t>Variables cuantitativas</t>
  </si>
  <si>
    <t>Zonas de venta</t>
  </si>
  <si>
    <t>Provincia de ventas</t>
  </si>
  <si>
    <t>Tiendas de ventas</t>
  </si>
  <si>
    <t>Ciudades de venta</t>
  </si>
  <si>
    <t>Año de ventas</t>
  </si>
  <si>
    <t>Trimestre de ventas</t>
  </si>
  <si>
    <t>Mes de ventas</t>
  </si>
  <si>
    <t xml:space="preserve"> DIF REAL-PREV</t>
  </si>
  <si>
    <t>Explicación de la tabla de datos</t>
  </si>
  <si>
    <t>Cuadro 10</t>
  </si>
  <si>
    <t>VENTAS</t>
  </si>
  <si>
    <t>POR ZONAS Y PROVINCIAS</t>
  </si>
  <si>
    <t>Cuadro 11</t>
  </si>
  <si>
    <t>Cuadro 12</t>
  </si>
  <si>
    <t>POR ZONAS, PROVINCIAS, CIUDAD Y TIENDA</t>
  </si>
  <si>
    <t>Cuadro 13</t>
  </si>
  <si>
    <t>Cuadro 14</t>
  </si>
  <si>
    <t>POR TIENDA</t>
  </si>
  <si>
    <t>Cuadro 15</t>
  </si>
  <si>
    <t>Cuadro 17</t>
  </si>
  <si>
    <t>CUADRO 16</t>
  </si>
  <si>
    <t>TRAZABILIDAD</t>
  </si>
  <si>
    <t>Cuadro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</si>
</sst>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 ;[Red]\-0\ "/>
    <numFmt numFmtId="165" formatCode="#,##0_ ;[Red]\-#,##0\ "/>
  </numFmts>
  <fonts count="8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51"/>
      <name val="Arial"/>
      <family val="2"/>
    </font>
    <font>
      <b/>
      <sz val="9"/>
      <color indexed="51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/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/>
      <top style="thin">
        <color rgb="FF999999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0" fontId="3" fillId="0" borderId="1" xfId="0" applyFont="1" applyBorder="1"/>
    <xf numFmtId="0" fontId="2" fillId="2" borderId="1" xfId="0" applyFont="1" applyFill="1" applyBorder="1"/>
    <xf numFmtId="1" fontId="2" fillId="0" borderId="1" xfId="0" applyNumberFormat="1" applyFont="1" applyBorder="1"/>
    <xf numFmtId="164" fontId="2" fillId="0" borderId="1" xfId="0" applyNumberFormat="1" applyFont="1" applyBorder="1"/>
    <xf numFmtId="0" fontId="3" fillId="0" borderId="2" xfId="0" applyFont="1" applyBorder="1"/>
    <xf numFmtId="1" fontId="2" fillId="0" borderId="2" xfId="0" applyNumberFormat="1" applyFont="1" applyBorder="1"/>
    <xf numFmtId="164" fontId="2" fillId="0" borderId="2" xfId="0" applyNumberFormat="1" applyFont="1" applyBorder="1"/>
    <xf numFmtId="0" fontId="3" fillId="0" borderId="3" xfId="0" applyFont="1" applyBorder="1"/>
    <xf numFmtId="0" fontId="0" fillId="0" borderId="3" xfId="0" applyBorder="1"/>
    <xf numFmtId="0" fontId="2" fillId="0" borderId="3" xfId="0" applyFont="1" applyBorder="1"/>
    <xf numFmtId="1" fontId="2" fillId="0" borderId="3" xfId="0" applyNumberFormat="1" applyFont="1" applyBorder="1"/>
    <xf numFmtId="164" fontId="2" fillId="0" borderId="3" xfId="0" applyNumberFormat="1" applyFont="1" applyBorder="1"/>
    <xf numFmtId="0" fontId="0" fillId="0" borderId="4" xfId="0" applyBorder="1"/>
    <xf numFmtId="0" fontId="0" fillId="0" borderId="5" xfId="0" applyBorder="1"/>
    <xf numFmtId="165" fontId="0" fillId="0" borderId="0" xfId="0" applyNumberFormat="1" applyAlignment="1">
      <alignment horizontal="center"/>
    </xf>
    <xf numFmtId="0" fontId="2" fillId="0" borderId="8" xfId="0" applyFont="1" applyBorder="1"/>
    <xf numFmtId="0" fontId="0" fillId="0" borderId="9" xfId="0" applyBorder="1"/>
    <xf numFmtId="0" fontId="0" fillId="0" borderId="10" xfId="0" applyBorder="1"/>
    <xf numFmtId="0" fontId="2" fillId="0" borderId="9" xfId="0" applyFont="1" applyBorder="1"/>
    <xf numFmtId="0" fontId="2" fillId="0" borderId="10" xfId="0" applyFont="1" applyBorder="1"/>
    <xf numFmtId="0" fontId="2" fillId="4" borderId="11" xfId="0" applyFont="1" applyFill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2" borderId="11" xfId="0" applyFont="1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3" borderId="17" xfId="0" applyFont="1" applyFill="1" applyBorder="1"/>
    <xf numFmtId="0" fontId="2" fillId="3" borderId="8" xfId="0" applyFont="1" applyFill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6" borderId="1" xfId="0" applyFont="1" applyFill="1" applyBorder="1"/>
    <xf numFmtId="0" fontId="2" fillId="6" borderId="22" xfId="0" applyFont="1" applyFill="1" applyBorder="1"/>
    <xf numFmtId="0" fontId="2" fillId="6" borderId="11" xfId="0" applyFont="1" applyFill="1" applyBorder="1"/>
    <xf numFmtId="165" fontId="0" fillId="0" borderId="26" xfId="0" applyNumberFormat="1" applyBorder="1" applyAlignment="1">
      <alignment horizontal="center"/>
    </xf>
    <xf numFmtId="165" fontId="0" fillId="0" borderId="23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5" fontId="0" fillId="0" borderId="31" xfId="0" applyNumberFormat="1" applyBorder="1" applyAlignment="1">
      <alignment horizontal="center"/>
    </xf>
    <xf numFmtId="165" fontId="0" fillId="0" borderId="34" xfId="0" applyNumberFormat="1" applyBorder="1" applyAlignment="1">
      <alignment horizontal="center"/>
    </xf>
    <xf numFmtId="165" fontId="0" fillId="0" borderId="36" xfId="0" applyNumberFormat="1" applyBorder="1" applyAlignment="1">
      <alignment horizontal="center"/>
    </xf>
    <xf numFmtId="0" fontId="2" fillId="7" borderId="7" xfId="0" applyFont="1" applyFill="1" applyBorder="1"/>
    <xf numFmtId="165" fontId="2" fillId="7" borderId="35" xfId="0" applyNumberFormat="1" applyFont="1" applyFill="1" applyBorder="1" applyAlignment="1">
      <alignment horizontal="center"/>
    </xf>
    <xf numFmtId="165" fontId="2" fillId="7" borderId="33" xfId="0" applyNumberFormat="1" applyFont="1" applyFill="1" applyBorder="1" applyAlignment="1">
      <alignment horizontal="center"/>
    </xf>
    <xf numFmtId="165" fontId="2" fillId="7" borderId="29" xfId="0" applyNumberFormat="1" applyFont="1" applyFill="1" applyBorder="1" applyAlignment="1">
      <alignment horizontal="center"/>
    </xf>
    <xf numFmtId="0" fontId="6" fillId="8" borderId="36" xfId="0" applyFont="1" applyFill="1" applyBorder="1" applyAlignment="1">
      <alignment horizontal="center"/>
    </xf>
    <xf numFmtId="0" fontId="6" fillId="8" borderId="34" xfId="0" applyFont="1" applyFill="1" applyBorder="1" applyAlignment="1">
      <alignment horizontal="center"/>
    </xf>
    <xf numFmtId="0" fontId="6" fillId="8" borderId="23" xfId="0" applyFont="1" applyFill="1" applyBorder="1" applyAlignment="1">
      <alignment horizontal="center"/>
    </xf>
    <xf numFmtId="0" fontId="2" fillId="8" borderId="6" xfId="0" applyFont="1" applyFill="1" applyBorder="1"/>
    <xf numFmtId="0" fontId="0" fillId="0" borderId="24" xfId="0" applyBorder="1"/>
    <xf numFmtId="0" fontId="2" fillId="8" borderId="1" xfId="0" applyFont="1" applyFill="1" applyBorder="1"/>
    <xf numFmtId="165" fontId="0" fillId="0" borderId="0" xfId="0" applyNumberFormat="1"/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/>
    <xf numFmtId="0" fontId="2" fillId="9" borderId="1" xfId="0" applyFont="1" applyFill="1" applyBorder="1"/>
    <xf numFmtId="0" fontId="7" fillId="0" borderId="1" xfId="0" applyFont="1" applyBorder="1"/>
    <xf numFmtId="0" fontId="7" fillId="9" borderId="1" xfId="0" applyFont="1" applyFill="1" applyBorder="1"/>
    <xf numFmtId="0" fontId="7" fillId="8" borderId="1" xfId="0" applyFont="1" applyFill="1" applyBorder="1"/>
    <xf numFmtId="0" fontId="0" fillId="8" borderId="1" xfId="0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pivotButton="1" applyAlignment="1"/>
    <xf numFmtId="165" fontId="0" fillId="9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165" fontId="0" fillId="9" borderId="0" xfId="0" applyNumberFormat="1" applyFill="1"/>
    <xf numFmtId="165" fontId="0" fillId="0" borderId="0" xfId="0" applyNumberFormat="1" applyFill="1"/>
    <xf numFmtId="165" fontId="2" fillId="9" borderId="0" xfId="0" applyNumberFormat="1" applyFont="1" applyFill="1"/>
    <xf numFmtId="0" fontId="0" fillId="9" borderId="0" xfId="0" applyFill="1" applyAlignment="1">
      <alignment horizontal="center"/>
    </xf>
    <xf numFmtId="0" fontId="0" fillId="9" borderId="0" xfId="0" applyFill="1"/>
    <xf numFmtId="0" fontId="0" fillId="0" borderId="45" xfId="0" pivotButton="1" applyBorder="1"/>
    <xf numFmtId="0" fontId="0" fillId="0" borderId="45" xfId="0" applyBorder="1" applyAlignment="1">
      <alignment horizontal="left"/>
    </xf>
    <xf numFmtId="0" fontId="0" fillId="0" borderId="45" xfId="0" applyBorder="1"/>
    <xf numFmtId="165" fontId="0" fillId="0" borderId="37" xfId="0" applyNumberFormat="1" applyBorder="1" applyAlignment="1">
      <alignment horizontal="center"/>
    </xf>
    <xf numFmtId="165" fontId="0" fillId="0" borderId="39" xfId="0" applyNumberFormat="1" applyBorder="1" applyAlignment="1">
      <alignment horizontal="center"/>
    </xf>
    <xf numFmtId="165" fontId="0" fillId="0" borderId="40" xfId="0" applyNumberFormat="1" applyBorder="1" applyAlignment="1">
      <alignment horizontal="center"/>
    </xf>
    <xf numFmtId="165" fontId="0" fillId="0" borderId="41" xfId="0" applyNumberFormat="1" applyBorder="1" applyAlignment="1">
      <alignment horizontal="center"/>
    </xf>
    <xf numFmtId="0" fontId="5" fillId="5" borderId="37" xfId="0" applyFont="1" applyFill="1" applyBorder="1" applyAlignment="1">
      <alignment horizontal="center"/>
    </xf>
    <xf numFmtId="0" fontId="5" fillId="5" borderId="38" xfId="0" applyFont="1" applyFill="1" applyBorder="1" applyAlignment="1">
      <alignment horizontal="center"/>
    </xf>
    <xf numFmtId="0" fontId="5" fillId="5" borderId="39" xfId="0" applyFont="1" applyFill="1" applyBorder="1" applyAlignment="1">
      <alignment horizontal="center"/>
    </xf>
    <xf numFmtId="0" fontId="2" fillId="0" borderId="46" xfId="0" applyFont="1" applyBorder="1"/>
    <xf numFmtId="165" fontId="0" fillId="0" borderId="38" xfId="0" applyNumberFormat="1" applyBorder="1" applyAlignment="1">
      <alignment horizontal="center"/>
    </xf>
    <xf numFmtId="165" fontId="4" fillId="8" borderId="44" xfId="0" applyNumberFormat="1" applyFont="1" applyFill="1" applyBorder="1" applyAlignment="1">
      <alignment horizontal="center"/>
    </xf>
    <xf numFmtId="165" fontId="2" fillId="8" borderId="42" xfId="0" applyNumberFormat="1" applyFont="1" applyFill="1" applyBorder="1" applyAlignment="1">
      <alignment horizontal="center"/>
    </xf>
    <xf numFmtId="165" fontId="2" fillId="8" borderId="43" xfId="0" applyNumberFormat="1" applyFont="1" applyFill="1" applyBorder="1" applyAlignment="1">
      <alignment horizontal="center"/>
    </xf>
    <xf numFmtId="0" fontId="2" fillId="8" borderId="42" xfId="0" applyFont="1" applyFill="1" applyBorder="1"/>
    <xf numFmtId="0" fontId="2" fillId="0" borderId="37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27" xfId="0" applyFont="1" applyBorder="1"/>
    <xf numFmtId="0" fontId="0" fillId="0" borderId="0" xfId="0" applyAlignment="1"/>
    <xf numFmtId="0" fontId="2" fillId="0" borderId="0" xfId="0" applyFont="1" applyAlignment="1">
      <alignment horizontal="center"/>
    </xf>
    <xf numFmtId="165" fontId="2" fillId="0" borderId="0" xfId="0" applyNumberFormat="1" applyFont="1"/>
    <xf numFmtId="0" fontId="0" fillId="0" borderId="25" xfId="0" applyBorder="1"/>
    <xf numFmtId="0" fontId="2" fillId="0" borderId="30" xfId="0" applyFont="1" applyBorder="1"/>
    <xf numFmtId="0" fontId="2" fillId="0" borderId="31" xfId="0" applyFont="1" applyBorder="1"/>
    <xf numFmtId="0" fontId="0" fillId="0" borderId="32" xfId="0" applyBorder="1"/>
    <xf numFmtId="0" fontId="2" fillId="0" borderId="47" xfId="0" applyFont="1" applyBorder="1"/>
    <xf numFmtId="165" fontId="2" fillId="0" borderId="47" xfId="0" applyNumberFormat="1" applyFont="1" applyBorder="1"/>
    <xf numFmtId="165" fontId="2" fillId="0" borderId="22" xfId="0" applyNumberFormat="1" applyFont="1" applyBorder="1"/>
    <xf numFmtId="165" fontId="2" fillId="0" borderId="1" xfId="0" applyNumberFormat="1" applyFont="1" applyBorder="1"/>
  </cellXfs>
  <cellStyles count="1">
    <cellStyle name="Normal" xfId="0" builtinId="0"/>
  </cellStyles>
  <dxfs count="61">
    <dxf>
      <font>
        <b/>
      </font>
    </dxf>
    <dxf>
      <font>
        <b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solid">
          <bgColor rgb="FFFFFFCC"/>
        </patternFill>
      </fill>
    </dxf>
    <dxf>
      <font>
        <b/>
      </font>
    </dxf>
    <dxf>
      <fill>
        <patternFill patternType="solid">
          <bgColor rgb="FFFF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fill>
        <patternFill patternType="solid"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solid">
          <bgColor rgb="FFFFFFCC"/>
        </patternFill>
      </fill>
    </dxf>
    <dxf>
      <font>
        <b/>
      </font>
    </dxf>
    <dxf>
      <fill>
        <patternFill patternType="solid">
          <bgColor rgb="FFFF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fill>
        <patternFill patternType="solid">
          <bgColor theme="0" tint="-4.9989318521683403E-2"/>
        </patternFill>
      </fill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fill>
        <patternFill patternType="solid">
          <bgColor theme="0" tint="-4.9989318521683403E-2"/>
        </patternFill>
      </fill>
    </dxf>
    <dxf>
      <alignment horizontal="center" readingOrder="0"/>
    </dxf>
    <dxf>
      <font>
        <b/>
      </font>
    </dxf>
    <dxf>
      <font>
        <color auto="1"/>
      </font>
    </dxf>
    <dxf>
      <font>
        <color auto="1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font>
        <b/>
      </font>
    </dxf>
    <dxf>
      <font>
        <b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 1 Ejemplo 2 .xlsx]14!TablaDinámica1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DIFERENCIA VENTAS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'14'!$D$8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'14'!$C$9:$C$38</c:f>
              <c:strCache>
                <c:ptCount val="29"/>
                <c:pt idx="0">
                  <c:v>AZUCENA</c:v>
                </c:pt>
                <c:pt idx="1">
                  <c:v>CLONY</c:v>
                </c:pt>
                <c:pt idx="2">
                  <c:v>DEIS</c:v>
                </c:pt>
                <c:pt idx="3">
                  <c:v>DER</c:v>
                </c:pt>
                <c:pt idx="4">
                  <c:v>DESTER</c:v>
                </c:pt>
                <c:pt idx="5">
                  <c:v>DEXTER</c:v>
                </c:pt>
                <c:pt idx="6">
                  <c:v>FER</c:v>
                </c:pt>
                <c:pt idx="7">
                  <c:v>FERGUR</c:v>
                </c:pt>
                <c:pt idx="8">
                  <c:v>FERT</c:v>
                </c:pt>
                <c:pt idx="9">
                  <c:v>FIPLAY</c:v>
                </c:pt>
                <c:pt idx="10">
                  <c:v>GENESIS</c:v>
                </c:pt>
                <c:pt idx="11">
                  <c:v>GTS</c:v>
                </c:pt>
                <c:pt idx="12">
                  <c:v>HERTZ</c:v>
                </c:pt>
                <c:pt idx="13">
                  <c:v>HUMBER</c:v>
                </c:pt>
                <c:pt idx="14">
                  <c:v>KLAS</c:v>
                </c:pt>
                <c:pt idx="15">
                  <c:v>LIVING</c:v>
                </c:pt>
                <c:pt idx="16">
                  <c:v>LIZ</c:v>
                </c:pt>
                <c:pt idx="17">
                  <c:v>LORT</c:v>
                </c:pt>
                <c:pt idx="18">
                  <c:v>PECC</c:v>
                </c:pt>
                <c:pt idx="19">
                  <c:v>PILL</c:v>
                </c:pt>
                <c:pt idx="20">
                  <c:v>REGAL</c:v>
                </c:pt>
                <c:pt idx="21">
                  <c:v>SAMMY</c:v>
                </c:pt>
                <c:pt idx="22">
                  <c:v>SERVIS</c:v>
                </c:pt>
                <c:pt idx="23">
                  <c:v>SINGLE</c:v>
                </c:pt>
                <c:pt idx="24">
                  <c:v>TERRY</c:v>
                </c:pt>
                <c:pt idx="25">
                  <c:v>VIJER</c:v>
                </c:pt>
                <c:pt idx="26">
                  <c:v>VOYAG</c:v>
                </c:pt>
                <c:pt idx="27">
                  <c:v>WERT</c:v>
                </c:pt>
                <c:pt idx="28">
                  <c:v>XEIZ</c:v>
                </c:pt>
              </c:strCache>
            </c:strRef>
          </c:cat>
          <c:val>
            <c:numRef>
              <c:f>'14'!$D$9:$D$38</c:f>
              <c:numCache>
                <c:formatCode>#,##0_ ;[Red]\-#,##0\ </c:formatCode>
                <c:ptCount val="29"/>
                <c:pt idx="0">
                  <c:v>-279.00399999999996</c:v>
                </c:pt>
                <c:pt idx="1">
                  <c:v>-126</c:v>
                </c:pt>
                <c:pt idx="2">
                  <c:v>-215.89999999999998</c:v>
                </c:pt>
                <c:pt idx="3">
                  <c:v>-493.98575999999986</c:v>
                </c:pt>
                <c:pt idx="4">
                  <c:v>-144.29999999999998</c:v>
                </c:pt>
                <c:pt idx="5">
                  <c:v>1062.8999999999999</c:v>
                </c:pt>
                <c:pt idx="6">
                  <c:v>-267</c:v>
                </c:pt>
                <c:pt idx="7">
                  <c:v>-505</c:v>
                </c:pt>
                <c:pt idx="8">
                  <c:v>-439.25199999999995</c:v>
                </c:pt>
                <c:pt idx="9">
                  <c:v>-226.45999999999998</c:v>
                </c:pt>
                <c:pt idx="10">
                  <c:v>-245.92</c:v>
                </c:pt>
                <c:pt idx="11">
                  <c:v>-173</c:v>
                </c:pt>
                <c:pt idx="12">
                  <c:v>-448.00239999999985</c:v>
                </c:pt>
                <c:pt idx="13">
                  <c:v>-138</c:v>
                </c:pt>
                <c:pt idx="14">
                  <c:v>-308.10000000000002</c:v>
                </c:pt>
                <c:pt idx="15">
                  <c:v>-184</c:v>
                </c:pt>
                <c:pt idx="16">
                  <c:v>-508.36479999999989</c:v>
                </c:pt>
                <c:pt idx="17">
                  <c:v>-370.19599999999991</c:v>
                </c:pt>
                <c:pt idx="18">
                  <c:v>-300.25199999999995</c:v>
                </c:pt>
                <c:pt idx="19">
                  <c:v>-191.29999999999998</c:v>
                </c:pt>
                <c:pt idx="20">
                  <c:v>-526.28291199999978</c:v>
                </c:pt>
                <c:pt idx="21">
                  <c:v>-191.29999999999998</c:v>
                </c:pt>
                <c:pt idx="22">
                  <c:v>-97</c:v>
                </c:pt>
                <c:pt idx="23">
                  <c:v>-243.45999999999998</c:v>
                </c:pt>
                <c:pt idx="24">
                  <c:v>-223</c:v>
                </c:pt>
                <c:pt idx="25">
                  <c:v>-208</c:v>
                </c:pt>
                <c:pt idx="26">
                  <c:v>-30.299999999999983</c:v>
                </c:pt>
                <c:pt idx="27">
                  <c:v>-306.57999999999993</c:v>
                </c:pt>
                <c:pt idx="28">
                  <c:v>-350.25199999999995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DB-496C-86EC-BD8A947D4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78870575"/>
        <c:axId val="1078873487"/>
      </c:barChart>
      <c:catAx>
        <c:axId val="1078870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78873487"/>
        <c:crosses val="autoZero"/>
        <c:auto val="1"/>
        <c:lblAlgn val="ctr"/>
        <c:lblOffset val="100"/>
        <c:noMultiLvlLbl val="0"/>
      </c:catAx>
      <c:valAx>
        <c:axId val="1078873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788705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276225</xdr:colOff>
      <xdr:row>3</xdr:row>
      <xdr:rowOff>95250</xdr:rowOff>
    </xdr:from>
    <xdr:to>
      <xdr:col>9</xdr:col>
      <xdr:colOff>95250</xdr:colOff>
      <xdr:row>23</xdr:row>
      <xdr:rowOff>76200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39</xdr:row>
      <xdr:rowOff>133350</xdr:rowOff>
    </xdr:from>
    <xdr:to>
      <xdr:col>2</xdr:col>
      <xdr:colOff>161925</xdr:colOff>
      <xdr:row>49</xdr:row>
      <xdr:rowOff>47625</xdr:rowOff>
    </xdr:to>
    <xdr:sp macro="" textlink="">
      <xdr:nvSpPr>
        <xdr:cNvPr id="4097" name="Oval 1"/>
        <xdr:cNvSpPr>
          <a:spLocks noChangeArrowheads="1"/>
        </xdr:cNvSpPr>
      </xdr:nvSpPr>
      <xdr:spPr bwMode="auto">
        <a:xfrm>
          <a:off x="447675" y="6581775"/>
          <a:ext cx="1390650" cy="1533525"/>
        </a:xfrm>
        <a:prstGeom prst="ellips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41</xdr:row>
      <xdr:rowOff>123825</xdr:rowOff>
    </xdr:from>
    <xdr:to>
      <xdr:col>11</xdr:col>
      <xdr:colOff>85725</xdr:colOff>
      <xdr:row>56</xdr:row>
      <xdr:rowOff>66675</xdr:rowOff>
    </xdr:to>
    <xdr:sp macro="" textlink="">
      <xdr:nvSpPr>
        <xdr:cNvPr id="4098" name="Oval 2"/>
        <xdr:cNvSpPr>
          <a:spLocks noChangeArrowheads="1"/>
        </xdr:cNvSpPr>
      </xdr:nvSpPr>
      <xdr:spPr bwMode="auto">
        <a:xfrm>
          <a:off x="1143000" y="6896100"/>
          <a:ext cx="4486275" cy="2419350"/>
        </a:xfrm>
        <a:prstGeom prst="ellipse">
          <a:avLst/>
        </a:prstGeom>
        <a:noFill/>
        <a:ln w="9525">
          <a:solidFill>
            <a:srgbClr val="008000"/>
          </a:solidFill>
          <a:round/>
          <a:headEnd/>
          <a:tailEnd/>
        </a:ln>
      </xdr:spPr>
    </xdr:sp>
    <xdr:clientData/>
  </xdr:twoCellAnchor>
  <xdr:twoCellAnchor>
    <xdr:from>
      <xdr:col>3</xdr:col>
      <xdr:colOff>771525</xdr:colOff>
      <xdr:row>47</xdr:row>
      <xdr:rowOff>38100</xdr:rowOff>
    </xdr:from>
    <xdr:to>
      <xdr:col>4</xdr:col>
      <xdr:colOff>171450</xdr:colOff>
      <xdr:row>48</xdr:row>
      <xdr:rowOff>47625</xdr:rowOff>
    </xdr:to>
    <xdr:sp macro="" textlink="">
      <xdr:nvSpPr>
        <xdr:cNvPr id="4099" name="Line 3"/>
        <xdr:cNvSpPr>
          <a:spLocks noChangeShapeType="1"/>
        </xdr:cNvSpPr>
      </xdr:nvSpPr>
      <xdr:spPr bwMode="auto">
        <a:xfrm>
          <a:off x="2124075" y="7781925"/>
          <a:ext cx="342900" cy="171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304800</xdr:colOff>
      <xdr:row>49</xdr:row>
      <xdr:rowOff>57150</xdr:rowOff>
    </xdr:from>
    <xdr:to>
      <xdr:col>6</xdr:col>
      <xdr:colOff>133350</xdr:colOff>
      <xdr:row>50</xdr:row>
      <xdr:rowOff>85725</xdr:rowOff>
    </xdr:to>
    <xdr:sp macro="" textlink="">
      <xdr:nvSpPr>
        <xdr:cNvPr id="4100" name="Line 4"/>
        <xdr:cNvSpPr>
          <a:spLocks noChangeShapeType="1"/>
        </xdr:cNvSpPr>
      </xdr:nvSpPr>
      <xdr:spPr bwMode="auto">
        <a:xfrm>
          <a:off x="2828925" y="8124825"/>
          <a:ext cx="59055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352425</xdr:colOff>
      <xdr:row>51</xdr:row>
      <xdr:rowOff>38100</xdr:rowOff>
    </xdr:from>
    <xdr:to>
      <xdr:col>8</xdr:col>
      <xdr:colOff>85725</xdr:colOff>
      <xdr:row>52</xdr:row>
      <xdr:rowOff>76200</xdr:rowOff>
    </xdr:to>
    <xdr:sp macro="" textlink="">
      <xdr:nvSpPr>
        <xdr:cNvPr id="4101" name="Line 5"/>
        <xdr:cNvSpPr>
          <a:spLocks noChangeShapeType="1"/>
        </xdr:cNvSpPr>
      </xdr:nvSpPr>
      <xdr:spPr bwMode="auto">
        <a:xfrm>
          <a:off x="3876675" y="8429625"/>
          <a:ext cx="49530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485775</xdr:colOff>
      <xdr:row>47</xdr:row>
      <xdr:rowOff>95250</xdr:rowOff>
    </xdr:from>
    <xdr:to>
      <xdr:col>3</xdr:col>
      <xdr:colOff>19050</xdr:colOff>
      <xdr:row>49</xdr:row>
      <xdr:rowOff>114300</xdr:rowOff>
    </xdr:to>
    <xdr:sp macro="" textlink="">
      <xdr:nvSpPr>
        <xdr:cNvPr id="4102" name="Line 6"/>
        <xdr:cNvSpPr>
          <a:spLocks noChangeShapeType="1"/>
        </xdr:cNvSpPr>
      </xdr:nvSpPr>
      <xdr:spPr bwMode="auto">
        <a:xfrm>
          <a:off x="704850" y="7839075"/>
          <a:ext cx="666750" cy="342900"/>
        </a:xfrm>
        <a:prstGeom prst="line">
          <a:avLst/>
        </a:prstGeom>
        <a:noFill/>
        <a:ln w="76200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9</xdr:col>
      <xdr:colOff>666751</xdr:colOff>
      <xdr:row>51</xdr:row>
      <xdr:rowOff>9526</xdr:rowOff>
    </xdr:from>
    <xdr:to>
      <xdr:col>12</xdr:col>
      <xdr:colOff>676276</xdr:colOff>
      <xdr:row>58</xdr:row>
      <xdr:rowOff>38101</xdr:rowOff>
    </xdr:to>
    <xdr:sp macro="" textlink="">
      <xdr:nvSpPr>
        <xdr:cNvPr id="4103" name="Oval 7"/>
        <xdr:cNvSpPr>
          <a:spLocks noChangeArrowheads="1"/>
        </xdr:cNvSpPr>
      </xdr:nvSpPr>
      <xdr:spPr bwMode="auto">
        <a:xfrm>
          <a:off x="5162551" y="8401051"/>
          <a:ext cx="2343150" cy="1219200"/>
        </a:xfrm>
        <a:prstGeom prst="ellipse">
          <a:avLst/>
        </a:prstGeom>
        <a:noFill/>
        <a:ln w="25400">
          <a:solidFill>
            <a:srgbClr val="0000FF"/>
          </a:solidFill>
          <a:prstDash val="sysDot"/>
          <a:round/>
          <a:headEnd/>
          <a:tailEnd/>
        </a:ln>
      </xdr:spPr>
    </xdr:sp>
    <xdr:clientData/>
  </xdr:twoCellAnchor>
  <xdr:twoCellAnchor>
    <xdr:from>
      <xdr:col>9</xdr:col>
      <xdr:colOff>714375</xdr:colOff>
      <xdr:row>48</xdr:row>
      <xdr:rowOff>57150</xdr:rowOff>
    </xdr:from>
    <xdr:to>
      <xdr:col>11</xdr:col>
      <xdr:colOff>333375</xdr:colOff>
      <xdr:row>50</xdr:row>
      <xdr:rowOff>76200</xdr:rowOff>
    </xdr:to>
    <xdr:sp macro="" textlink="">
      <xdr:nvSpPr>
        <xdr:cNvPr id="4104" name="Line 8"/>
        <xdr:cNvSpPr>
          <a:spLocks noChangeShapeType="1"/>
        </xdr:cNvSpPr>
      </xdr:nvSpPr>
      <xdr:spPr bwMode="auto">
        <a:xfrm>
          <a:off x="5210175" y="7962900"/>
          <a:ext cx="666750" cy="342900"/>
        </a:xfrm>
        <a:prstGeom prst="line">
          <a:avLst/>
        </a:prstGeom>
        <a:noFill/>
        <a:ln w="76200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 Muñiz" refreshedDate="42364.467123263887" missingItemsLimit="0" createdVersion="5" refreshedVersion="6" recordCount="93">
  <cacheSource type="worksheet">
    <worksheetSource ref="B1:K94" sheet="datos"/>
  </cacheSource>
  <cacheFields count="10">
    <cacheField name="AÑO" numFmtId="0">
      <sharedItems containsSemiMixedTypes="0" containsString="0" containsNumber="1" containsInteger="1" minValue="2015" maxValue="2015" count="1">
        <n v="2015"/>
      </sharedItems>
    </cacheField>
    <cacheField name="TRIMESTRE" numFmtId="0">
      <sharedItems containsSemiMixedTypes="0" containsString="0" containsNumber="1" containsInteger="1" minValue="1" maxValue="1" count="1">
        <n v="1"/>
      </sharedItems>
    </cacheField>
    <cacheField name="MES" numFmtId="0">
      <sharedItems count="3">
        <s v="Enero"/>
        <s v="Febrero"/>
        <s v="Marzo"/>
      </sharedItems>
    </cacheField>
    <cacheField name="ZONA" numFmtId="0">
      <sharedItems count="4">
        <s v="Z1"/>
        <s v="Z2"/>
        <s v="Z3"/>
        <s v="Z4"/>
      </sharedItems>
    </cacheField>
    <cacheField name="PROVINCIA" numFmtId="0">
      <sharedItems containsSemiMixedTypes="0" containsString="0" containsNumber="1" containsInteger="1" minValue="10" maxValue="46" count="20">
        <n v="10"/>
        <n v="12"/>
        <n v="14"/>
        <n v="15"/>
        <n v="11"/>
        <n v="20"/>
        <n v="22"/>
        <n v="24"/>
        <n v="25"/>
        <n v="26"/>
        <n v="23"/>
        <n v="33"/>
        <n v="34"/>
        <n v="35"/>
        <n v="36"/>
        <n v="40"/>
        <n v="43"/>
        <n v="44"/>
        <n v="45"/>
        <n v="46"/>
      </sharedItems>
    </cacheField>
    <cacheField name="CIUDAD" numFmtId="0">
      <sharedItems count="21">
        <s v="A"/>
        <s v="B"/>
        <s v="C"/>
        <s v="D"/>
        <s v="E"/>
        <s v="F"/>
        <s v="S"/>
        <s v="Z"/>
        <s v="X"/>
        <s v="R"/>
        <s v="N"/>
        <s v="V"/>
        <s v="Q"/>
        <s v="Ñ"/>
        <s v="P"/>
        <s v="T"/>
        <s v="G"/>
        <s v="J"/>
        <s v="W"/>
        <s v="K"/>
        <s v="U"/>
      </sharedItems>
    </cacheField>
    <cacheField name="TIENDA" numFmtId="0">
      <sharedItems count="29">
        <s v="GENESIS"/>
        <s v="AZUCENA"/>
        <s v="LIZ"/>
        <s v="DER"/>
        <s v="REGAL"/>
        <s v="HUMBER"/>
        <s v="DESTER"/>
        <s v="SINGLE"/>
        <s v="PECC"/>
        <s v="FER"/>
        <s v="GTS"/>
        <s v="TERRY"/>
        <s v="DEIS"/>
        <s v="WERT"/>
        <s v="LORT"/>
        <s v="SAMMY"/>
        <s v="FERT"/>
        <s v="HERTZ"/>
        <s v="LIVING"/>
        <s v="PILL"/>
        <s v="SERVIS"/>
        <s v="CLONY"/>
        <s v="KLAS"/>
        <s v="VIJER"/>
        <s v="VOYAG"/>
        <s v="FIPLAY"/>
        <s v="XEIZ"/>
        <s v="FERGUR"/>
        <s v="DEXTER"/>
      </sharedItems>
    </cacheField>
    <cacheField name="VENTAS PREV." numFmtId="0">
      <sharedItems containsSemiMixedTypes="0" containsString="0" containsNumber="1" minValue="110" maxValue="386.3"/>
    </cacheField>
    <cacheField name="VENTAS REALES" numFmtId="1">
      <sharedItems containsSemiMixedTypes="0" containsString="0" containsNumber="1" containsInteger="1" minValue="12" maxValue="690"/>
    </cacheField>
    <cacheField name="DIF REAL-PREV" numFmtId="164">
      <sharedItems containsSemiMixedTypes="0" containsString="0" containsNumber="1" minValue="-285.38115199999993" maxValue="402.099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3">
  <r>
    <x v="0"/>
    <x v="0"/>
    <x v="0"/>
    <x v="0"/>
    <x v="0"/>
    <x v="0"/>
    <x v="0"/>
    <n v="110"/>
    <n v="12"/>
    <n v="-98"/>
  </r>
  <r>
    <x v="0"/>
    <x v="0"/>
    <x v="0"/>
    <x v="0"/>
    <x v="0"/>
    <x v="1"/>
    <x v="1"/>
    <n v="133.1"/>
    <n v="32"/>
    <n v="-101.1"/>
  </r>
  <r>
    <x v="0"/>
    <x v="0"/>
    <x v="0"/>
    <x v="0"/>
    <x v="1"/>
    <x v="2"/>
    <x v="2"/>
    <n v="160.82"/>
    <n v="65"/>
    <n v="-95.82"/>
  </r>
  <r>
    <x v="0"/>
    <x v="0"/>
    <x v="0"/>
    <x v="0"/>
    <x v="2"/>
    <x v="3"/>
    <x v="3"/>
    <n v="194.08399999999997"/>
    <n v="93"/>
    <n v="-101.08399999999997"/>
  </r>
  <r>
    <x v="0"/>
    <x v="0"/>
    <x v="0"/>
    <x v="0"/>
    <x v="3"/>
    <x v="4"/>
    <x v="4"/>
    <n v="234.00079999999994"/>
    <n v="132"/>
    <n v="-102.00079999999994"/>
  </r>
  <r>
    <x v="0"/>
    <x v="0"/>
    <x v="0"/>
    <x v="0"/>
    <x v="0"/>
    <x v="0"/>
    <x v="5"/>
    <n v="110"/>
    <n v="15"/>
    <n v="-95"/>
  </r>
  <r>
    <x v="0"/>
    <x v="0"/>
    <x v="0"/>
    <x v="0"/>
    <x v="4"/>
    <x v="5"/>
    <x v="6"/>
    <n v="133.1"/>
    <n v="32"/>
    <n v="-101.1"/>
  </r>
  <r>
    <x v="0"/>
    <x v="0"/>
    <x v="0"/>
    <x v="0"/>
    <x v="1"/>
    <x v="2"/>
    <x v="7"/>
    <n v="160.82"/>
    <n v="62"/>
    <n v="-98.82"/>
  </r>
  <r>
    <x v="0"/>
    <x v="0"/>
    <x v="0"/>
    <x v="1"/>
    <x v="5"/>
    <x v="6"/>
    <x v="8"/>
    <n v="194.08399999999997"/>
    <n v="93"/>
    <n v="-101.08399999999997"/>
  </r>
  <r>
    <x v="0"/>
    <x v="0"/>
    <x v="0"/>
    <x v="1"/>
    <x v="6"/>
    <x v="7"/>
    <x v="9"/>
    <n v="235"/>
    <n v="133"/>
    <n v="-102"/>
  </r>
  <r>
    <x v="0"/>
    <x v="0"/>
    <x v="0"/>
    <x v="1"/>
    <x v="7"/>
    <x v="8"/>
    <x v="10"/>
    <n v="110"/>
    <n v="14"/>
    <n v="-96"/>
  </r>
  <r>
    <x v="0"/>
    <x v="0"/>
    <x v="0"/>
    <x v="1"/>
    <x v="7"/>
    <x v="8"/>
    <x v="11"/>
    <n v="132"/>
    <n v="54"/>
    <n v="-78"/>
  </r>
  <r>
    <x v="0"/>
    <x v="0"/>
    <x v="0"/>
    <x v="1"/>
    <x v="8"/>
    <x v="9"/>
    <x v="12"/>
    <n v="159.5"/>
    <n v="65"/>
    <n v="-94.5"/>
  </r>
  <r>
    <x v="0"/>
    <x v="0"/>
    <x v="0"/>
    <x v="1"/>
    <x v="9"/>
    <x v="10"/>
    <x v="13"/>
    <n v="192.5"/>
    <n v="99"/>
    <n v="-93.5"/>
  </r>
  <r>
    <x v="0"/>
    <x v="0"/>
    <x v="0"/>
    <x v="1"/>
    <x v="6"/>
    <x v="7"/>
    <x v="14"/>
    <n v="232.1"/>
    <n v="141"/>
    <n v="-91.1"/>
  </r>
  <r>
    <x v="0"/>
    <x v="0"/>
    <x v="0"/>
    <x v="1"/>
    <x v="10"/>
    <x v="11"/>
    <x v="9"/>
    <n v="110"/>
    <n v="65"/>
    <n v="-45"/>
  </r>
  <r>
    <x v="0"/>
    <x v="0"/>
    <x v="0"/>
    <x v="2"/>
    <x v="11"/>
    <x v="12"/>
    <x v="15"/>
    <n v="133.1"/>
    <n v="54"/>
    <n v="-79.099999999999994"/>
  </r>
  <r>
    <x v="0"/>
    <x v="0"/>
    <x v="0"/>
    <x v="2"/>
    <x v="11"/>
    <x v="12"/>
    <x v="2"/>
    <n v="160.82"/>
    <n v="65"/>
    <n v="-95.82"/>
  </r>
  <r>
    <x v="0"/>
    <x v="0"/>
    <x v="0"/>
    <x v="2"/>
    <x v="12"/>
    <x v="13"/>
    <x v="16"/>
    <n v="194.08399999999997"/>
    <n v="42"/>
    <n v="-152.08399999999997"/>
  </r>
  <r>
    <x v="0"/>
    <x v="0"/>
    <x v="0"/>
    <x v="2"/>
    <x v="13"/>
    <x v="14"/>
    <x v="17"/>
    <n v="234.00079999999994"/>
    <n v="122"/>
    <n v="-112.00079999999994"/>
  </r>
  <r>
    <x v="0"/>
    <x v="0"/>
    <x v="0"/>
    <x v="2"/>
    <x v="14"/>
    <x v="15"/>
    <x v="18"/>
    <n v="110"/>
    <n v="23"/>
    <n v="-87"/>
  </r>
  <r>
    <x v="0"/>
    <x v="0"/>
    <x v="0"/>
    <x v="2"/>
    <x v="13"/>
    <x v="14"/>
    <x v="19"/>
    <n v="133.1"/>
    <n v="54"/>
    <n v="-79.099999999999994"/>
  </r>
  <r>
    <x v="0"/>
    <x v="0"/>
    <x v="0"/>
    <x v="3"/>
    <x v="15"/>
    <x v="16"/>
    <x v="20"/>
    <n v="162"/>
    <n v="123"/>
    <n v="-39"/>
  </r>
  <r>
    <x v="0"/>
    <x v="0"/>
    <x v="0"/>
    <x v="3"/>
    <x v="16"/>
    <x v="17"/>
    <x v="21"/>
    <n v="200"/>
    <n v="100"/>
    <n v="-100"/>
  </r>
  <r>
    <x v="0"/>
    <x v="0"/>
    <x v="0"/>
    <x v="3"/>
    <x v="17"/>
    <x v="18"/>
    <x v="22"/>
    <n v="241.1"/>
    <n v="143"/>
    <n v="-98.1"/>
  </r>
  <r>
    <x v="0"/>
    <x v="0"/>
    <x v="0"/>
    <x v="3"/>
    <x v="16"/>
    <x v="17"/>
    <x v="23"/>
    <n v="110"/>
    <n v="14"/>
    <n v="-96"/>
  </r>
  <r>
    <x v="0"/>
    <x v="0"/>
    <x v="0"/>
    <x v="3"/>
    <x v="17"/>
    <x v="18"/>
    <x v="24"/>
    <n v="133.1"/>
    <n v="123"/>
    <n v="-10.099999999999994"/>
  </r>
  <r>
    <x v="0"/>
    <x v="0"/>
    <x v="0"/>
    <x v="3"/>
    <x v="18"/>
    <x v="19"/>
    <x v="25"/>
    <n v="160.82"/>
    <n v="34"/>
    <n v="-126.82"/>
  </r>
  <r>
    <x v="0"/>
    <x v="0"/>
    <x v="0"/>
    <x v="3"/>
    <x v="19"/>
    <x v="20"/>
    <x v="26"/>
    <n v="194.08399999999997"/>
    <n v="66"/>
    <n v="-128.08399999999997"/>
  </r>
  <r>
    <x v="0"/>
    <x v="0"/>
    <x v="0"/>
    <x v="3"/>
    <x v="18"/>
    <x v="19"/>
    <x v="27"/>
    <n v="321"/>
    <n v="226"/>
    <n v="-95"/>
  </r>
  <r>
    <x v="0"/>
    <x v="0"/>
    <x v="0"/>
    <x v="3"/>
    <x v="16"/>
    <x v="17"/>
    <x v="28"/>
    <n v="386.3"/>
    <n v="657"/>
    <n v="270.7"/>
  </r>
  <r>
    <x v="0"/>
    <x v="0"/>
    <x v="1"/>
    <x v="0"/>
    <x v="0"/>
    <x v="0"/>
    <x v="0"/>
    <n v="133.1"/>
    <n v="23"/>
    <n v="-110.1"/>
  </r>
  <r>
    <x v="0"/>
    <x v="0"/>
    <x v="1"/>
    <x v="0"/>
    <x v="0"/>
    <x v="1"/>
    <x v="1"/>
    <n v="160.82"/>
    <n v="54"/>
    <n v="-106.82"/>
  </r>
  <r>
    <x v="0"/>
    <x v="0"/>
    <x v="1"/>
    <x v="0"/>
    <x v="1"/>
    <x v="2"/>
    <x v="2"/>
    <n v="194.08399999999997"/>
    <n v="123"/>
    <n v="-71.083999999999975"/>
  </r>
  <r>
    <x v="0"/>
    <x v="0"/>
    <x v="1"/>
    <x v="0"/>
    <x v="2"/>
    <x v="3"/>
    <x v="3"/>
    <n v="234.00079999999994"/>
    <n v="100"/>
    <n v="-134.00079999999994"/>
  </r>
  <r>
    <x v="0"/>
    <x v="0"/>
    <x v="1"/>
    <x v="0"/>
    <x v="3"/>
    <x v="4"/>
    <x v="4"/>
    <n v="281.90095999999994"/>
    <n v="143"/>
    <n v="-138.90095999999994"/>
  </r>
  <r>
    <x v="0"/>
    <x v="0"/>
    <x v="1"/>
    <x v="0"/>
    <x v="0"/>
    <x v="0"/>
    <x v="5"/>
    <n v="110"/>
    <n v="54"/>
    <n v="-56"/>
  </r>
  <r>
    <x v="0"/>
    <x v="0"/>
    <x v="1"/>
    <x v="0"/>
    <x v="4"/>
    <x v="5"/>
    <x v="6"/>
    <n v="133.1"/>
    <n v="123"/>
    <n v="-10.099999999999994"/>
  </r>
  <r>
    <x v="0"/>
    <x v="0"/>
    <x v="1"/>
    <x v="0"/>
    <x v="1"/>
    <x v="2"/>
    <x v="7"/>
    <n v="160.82"/>
    <n v="34"/>
    <n v="-126.82"/>
  </r>
  <r>
    <x v="0"/>
    <x v="0"/>
    <x v="1"/>
    <x v="1"/>
    <x v="5"/>
    <x v="6"/>
    <x v="8"/>
    <n v="194.08399999999997"/>
    <n v="66"/>
    <n v="-128.08399999999997"/>
  </r>
  <r>
    <x v="0"/>
    <x v="0"/>
    <x v="1"/>
    <x v="1"/>
    <x v="6"/>
    <x v="7"/>
    <x v="9"/>
    <n v="134"/>
    <n v="78"/>
    <n v="-56"/>
  </r>
  <r>
    <x v="0"/>
    <x v="0"/>
    <x v="1"/>
    <x v="1"/>
    <x v="7"/>
    <x v="8"/>
    <x v="10"/>
    <n v="110"/>
    <n v="89"/>
    <n v="-21"/>
  </r>
  <r>
    <x v="0"/>
    <x v="0"/>
    <x v="1"/>
    <x v="1"/>
    <x v="7"/>
    <x v="8"/>
    <x v="11"/>
    <n v="123"/>
    <n v="23"/>
    <n v="-100"/>
  </r>
  <r>
    <x v="0"/>
    <x v="0"/>
    <x v="1"/>
    <x v="1"/>
    <x v="8"/>
    <x v="9"/>
    <x v="12"/>
    <n v="148.69999999999999"/>
    <n v="54"/>
    <n v="-94.699999999999989"/>
  </r>
  <r>
    <x v="0"/>
    <x v="0"/>
    <x v="1"/>
    <x v="1"/>
    <x v="9"/>
    <x v="10"/>
    <x v="13"/>
    <n v="179.53999999999996"/>
    <n v="123"/>
    <n v="-56.539999999999964"/>
  </r>
  <r>
    <x v="0"/>
    <x v="0"/>
    <x v="1"/>
    <x v="1"/>
    <x v="6"/>
    <x v="7"/>
    <x v="14"/>
    <n v="216.54799999999994"/>
    <n v="100"/>
    <n v="-116.54799999999994"/>
  </r>
  <r>
    <x v="0"/>
    <x v="0"/>
    <x v="1"/>
    <x v="1"/>
    <x v="10"/>
    <x v="11"/>
    <x v="9"/>
    <n v="110"/>
    <n v="143"/>
    <n v="33"/>
  </r>
  <r>
    <x v="0"/>
    <x v="0"/>
    <x v="1"/>
    <x v="2"/>
    <x v="11"/>
    <x v="12"/>
    <x v="15"/>
    <n v="133.1"/>
    <n v="54"/>
    <n v="-79.099999999999994"/>
  </r>
  <r>
    <x v="0"/>
    <x v="0"/>
    <x v="1"/>
    <x v="2"/>
    <x v="11"/>
    <x v="12"/>
    <x v="2"/>
    <n v="160.82"/>
    <n v="66"/>
    <n v="-94.82"/>
  </r>
  <r>
    <x v="0"/>
    <x v="0"/>
    <x v="1"/>
    <x v="2"/>
    <x v="12"/>
    <x v="13"/>
    <x v="16"/>
    <n v="194.08399999999997"/>
    <n v="78"/>
    <n v="-116.08399999999997"/>
  </r>
  <r>
    <x v="0"/>
    <x v="0"/>
    <x v="1"/>
    <x v="2"/>
    <x v="13"/>
    <x v="14"/>
    <x v="17"/>
    <n v="234.00079999999994"/>
    <n v="78"/>
    <n v="-156.00079999999994"/>
  </r>
  <r>
    <x v="0"/>
    <x v="0"/>
    <x v="1"/>
    <x v="2"/>
    <x v="14"/>
    <x v="15"/>
    <x v="18"/>
    <n v="110"/>
    <n v="23"/>
    <n v="-87"/>
  </r>
  <r>
    <x v="0"/>
    <x v="0"/>
    <x v="1"/>
    <x v="2"/>
    <x v="13"/>
    <x v="14"/>
    <x v="19"/>
    <n v="133.1"/>
    <n v="54"/>
    <n v="-79.099999999999994"/>
  </r>
  <r>
    <x v="0"/>
    <x v="0"/>
    <x v="1"/>
    <x v="3"/>
    <x v="15"/>
    <x v="16"/>
    <x v="20"/>
    <n v="162"/>
    <n v="123"/>
    <n v="-39"/>
  </r>
  <r>
    <x v="0"/>
    <x v="0"/>
    <x v="1"/>
    <x v="3"/>
    <x v="16"/>
    <x v="17"/>
    <x v="21"/>
    <n v="135"/>
    <n v="122"/>
    <n v="-13"/>
  </r>
  <r>
    <x v="0"/>
    <x v="0"/>
    <x v="1"/>
    <x v="3"/>
    <x v="17"/>
    <x v="18"/>
    <x v="22"/>
    <n v="128"/>
    <n v="23"/>
    <n v="-105"/>
  </r>
  <r>
    <x v="0"/>
    <x v="0"/>
    <x v="1"/>
    <x v="3"/>
    <x v="16"/>
    <x v="17"/>
    <x v="23"/>
    <n v="110"/>
    <n v="54"/>
    <n v="-56"/>
  </r>
  <r>
    <x v="0"/>
    <x v="0"/>
    <x v="1"/>
    <x v="3"/>
    <x v="17"/>
    <x v="18"/>
    <x v="24"/>
    <n v="133.1"/>
    <n v="123"/>
    <n v="-10.099999999999994"/>
  </r>
  <r>
    <x v="0"/>
    <x v="0"/>
    <x v="1"/>
    <x v="3"/>
    <x v="18"/>
    <x v="19"/>
    <x v="25"/>
    <n v="160.82"/>
    <n v="100"/>
    <n v="-60.819999999999993"/>
  </r>
  <r>
    <x v="0"/>
    <x v="0"/>
    <x v="1"/>
    <x v="3"/>
    <x v="19"/>
    <x v="20"/>
    <x v="26"/>
    <n v="194.08399999999997"/>
    <n v="143"/>
    <n v="-51.083999999999975"/>
  </r>
  <r>
    <x v="0"/>
    <x v="0"/>
    <x v="1"/>
    <x v="3"/>
    <x v="18"/>
    <x v="19"/>
    <x v="27"/>
    <n v="239"/>
    <n v="14"/>
    <n v="-225"/>
  </r>
  <r>
    <x v="0"/>
    <x v="0"/>
    <x v="1"/>
    <x v="3"/>
    <x v="16"/>
    <x v="17"/>
    <x v="28"/>
    <n v="287.90000000000003"/>
    <n v="690"/>
    <n v="402.09999999999997"/>
  </r>
  <r>
    <x v="0"/>
    <x v="0"/>
    <x v="2"/>
    <x v="0"/>
    <x v="0"/>
    <x v="0"/>
    <x v="0"/>
    <n v="160.82"/>
    <n v="123"/>
    <n v="-37.819999999999993"/>
  </r>
  <r>
    <x v="0"/>
    <x v="0"/>
    <x v="2"/>
    <x v="0"/>
    <x v="0"/>
    <x v="1"/>
    <x v="1"/>
    <n v="194.08399999999997"/>
    <n v="123"/>
    <n v="-71.083999999999975"/>
  </r>
  <r>
    <x v="0"/>
    <x v="0"/>
    <x v="2"/>
    <x v="0"/>
    <x v="1"/>
    <x v="2"/>
    <x v="2"/>
    <n v="234.00079999999994"/>
    <n v="122"/>
    <n v="-112.00079999999994"/>
  </r>
  <r>
    <x v="0"/>
    <x v="0"/>
    <x v="2"/>
    <x v="0"/>
    <x v="2"/>
    <x v="3"/>
    <x v="3"/>
    <n v="281.90095999999994"/>
    <n v="23"/>
    <n v="-258.90095999999994"/>
  </r>
  <r>
    <x v="0"/>
    <x v="0"/>
    <x v="2"/>
    <x v="0"/>
    <x v="3"/>
    <x v="4"/>
    <x v="4"/>
    <n v="339.38115199999993"/>
    <n v="54"/>
    <n v="-285.38115199999993"/>
  </r>
  <r>
    <x v="0"/>
    <x v="0"/>
    <x v="2"/>
    <x v="0"/>
    <x v="0"/>
    <x v="0"/>
    <x v="5"/>
    <n v="110"/>
    <n v="123"/>
    <n v="13"/>
  </r>
  <r>
    <x v="0"/>
    <x v="0"/>
    <x v="2"/>
    <x v="0"/>
    <x v="4"/>
    <x v="5"/>
    <x v="6"/>
    <n v="133.1"/>
    <n v="100"/>
    <n v="-33.099999999999994"/>
  </r>
  <r>
    <x v="0"/>
    <x v="0"/>
    <x v="2"/>
    <x v="0"/>
    <x v="1"/>
    <x v="2"/>
    <x v="7"/>
    <n v="160.82"/>
    <n v="143"/>
    <n v="-17.819999999999993"/>
  </r>
  <r>
    <x v="0"/>
    <x v="0"/>
    <x v="2"/>
    <x v="1"/>
    <x v="5"/>
    <x v="6"/>
    <x v="8"/>
    <n v="194.08399999999997"/>
    <n v="123"/>
    <n v="-71.083999999999975"/>
  </r>
  <r>
    <x v="0"/>
    <x v="0"/>
    <x v="2"/>
    <x v="1"/>
    <x v="6"/>
    <x v="7"/>
    <x v="9"/>
    <n v="134"/>
    <n v="24"/>
    <n v="-110"/>
  </r>
  <r>
    <x v="0"/>
    <x v="0"/>
    <x v="2"/>
    <x v="1"/>
    <x v="7"/>
    <x v="8"/>
    <x v="10"/>
    <n v="110"/>
    <n v="54"/>
    <n v="-56"/>
  </r>
  <r>
    <x v="0"/>
    <x v="0"/>
    <x v="2"/>
    <x v="1"/>
    <x v="7"/>
    <x v="8"/>
    <x v="11"/>
    <n v="123"/>
    <n v="78"/>
    <n v="-45"/>
  </r>
  <r>
    <x v="0"/>
    <x v="0"/>
    <x v="2"/>
    <x v="1"/>
    <x v="8"/>
    <x v="9"/>
    <x v="12"/>
    <n v="148.69999999999999"/>
    <n v="122"/>
    <n v="-26.699999999999989"/>
  </r>
  <r>
    <x v="0"/>
    <x v="0"/>
    <x v="2"/>
    <x v="1"/>
    <x v="9"/>
    <x v="10"/>
    <x v="13"/>
    <n v="179.53999999999996"/>
    <n v="23"/>
    <n v="-156.53999999999996"/>
  </r>
  <r>
    <x v="0"/>
    <x v="0"/>
    <x v="2"/>
    <x v="1"/>
    <x v="6"/>
    <x v="7"/>
    <x v="14"/>
    <n v="216.54799999999994"/>
    <n v="54"/>
    <n v="-162.54799999999994"/>
  </r>
  <r>
    <x v="0"/>
    <x v="0"/>
    <x v="2"/>
    <x v="1"/>
    <x v="10"/>
    <x v="11"/>
    <x v="9"/>
    <n v="110"/>
    <n v="123"/>
    <n v="13"/>
  </r>
  <r>
    <x v="0"/>
    <x v="0"/>
    <x v="2"/>
    <x v="2"/>
    <x v="11"/>
    <x v="12"/>
    <x v="15"/>
    <n v="133.1"/>
    <n v="100"/>
    <n v="-33.099999999999994"/>
  </r>
  <r>
    <x v="0"/>
    <x v="0"/>
    <x v="2"/>
    <x v="2"/>
    <x v="11"/>
    <x v="12"/>
    <x v="2"/>
    <n v="160.82"/>
    <n v="122"/>
    <n v="-38.819999999999993"/>
  </r>
  <r>
    <x v="0"/>
    <x v="0"/>
    <x v="2"/>
    <x v="2"/>
    <x v="12"/>
    <x v="13"/>
    <x v="16"/>
    <n v="194.08399999999997"/>
    <n v="23"/>
    <n v="-171.08399999999997"/>
  </r>
  <r>
    <x v="0"/>
    <x v="0"/>
    <x v="2"/>
    <x v="2"/>
    <x v="13"/>
    <x v="14"/>
    <x v="17"/>
    <n v="234.00079999999994"/>
    <n v="54"/>
    <n v="-180.00079999999994"/>
  </r>
  <r>
    <x v="0"/>
    <x v="0"/>
    <x v="2"/>
    <x v="2"/>
    <x v="14"/>
    <x v="15"/>
    <x v="18"/>
    <n v="110"/>
    <n v="100"/>
    <n v="-10"/>
  </r>
  <r>
    <x v="0"/>
    <x v="0"/>
    <x v="2"/>
    <x v="2"/>
    <x v="13"/>
    <x v="14"/>
    <x v="19"/>
    <n v="133.1"/>
    <n v="100"/>
    <n v="-33.099999999999994"/>
  </r>
  <r>
    <x v="0"/>
    <x v="0"/>
    <x v="2"/>
    <x v="3"/>
    <x v="15"/>
    <x v="16"/>
    <x v="20"/>
    <n v="162"/>
    <n v="143"/>
    <n v="-19"/>
  </r>
  <r>
    <x v="0"/>
    <x v="0"/>
    <x v="2"/>
    <x v="3"/>
    <x v="16"/>
    <x v="17"/>
    <x v="21"/>
    <n v="135"/>
    <n v="122"/>
    <n v="-13"/>
  </r>
  <r>
    <x v="0"/>
    <x v="0"/>
    <x v="2"/>
    <x v="3"/>
    <x v="17"/>
    <x v="18"/>
    <x v="22"/>
    <n v="128"/>
    <n v="23"/>
    <n v="-105"/>
  </r>
  <r>
    <x v="0"/>
    <x v="0"/>
    <x v="2"/>
    <x v="3"/>
    <x v="16"/>
    <x v="17"/>
    <x v="23"/>
    <n v="110"/>
    <n v="54"/>
    <n v="-56"/>
  </r>
  <r>
    <x v="0"/>
    <x v="0"/>
    <x v="2"/>
    <x v="3"/>
    <x v="17"/>
    <x v="18"/>
    <x v="24"/>
    <n v="133.1"/>
    <n v="123"/>
    <n v="-10.099999999999994"/>
  </r>
  <r>
    <x v="0"/>
    <x v="0"/>
    <x v="2"/>
    <x v="3"/>
    <x v="18"/>
    <x v="19"/>
    <x v="25"/>
    <n v="160.82"/>
    <n v="122"/>
    <n v="-38.819999999999993"/>
  </r>
  <r>
    <x v="0"/>
    <x v="0"/>
    <x v="2"/>
    <x v="3"/>
    <x v="19"/>
    <x v="20"/>
    <x v="26"/>
    <n v="194.08399999999997"/>
    <n v="23"/>
    <n v="-171.08399999999997"/>
  </r>
  <r>
    <x v="0"/>
    <x v="0"/>
    <x v="2"/>
    <x v="3"/>
    <x v="18"/>
    <x v="19"/>
    <x v="27"/>
    <n v="239"/>
    <n v="54"/>
    <n v="-185"/>
  </r>
  <r>
    <x v="0"/>
    <x v="0"/>
    <x v="2"/>
    <x v="3"/>
    <x v="16"/>
    <x v="17"/>
    <x v="28"/>
    <n v="287.90000000000003"/>
    <n v="678"/>
    <n v="390.0999999999999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" autoFormatId="4115" applyNumberFormats="1" applyBorderFormats="1" applyFontFormats="1" applyPatternFormats="1" applyAlignmentFormats="1" applyWidthHeightFormats="1" dataCaption="Datos" updatedVersion="6" minRefreshableVersion="3" asteriskTotals="1" showMemberPropertyTips="0" useAutoFormatting="1" itemPrintTitles="1" createdVersion="5" indent="0" compact="0" compactData="0" gridDropZones="1">
  <location ref="C8:F13" firstHeaderRow="0" firstDataRow="1" firstDataCol="1" rowPageCount="3" colPageCount="1"/>
  <pivotFields count="10">
    <pivotField axis="axisPage" compact="0" outline="0" subtotalTop="0" showAll="0" includeNewItemsInFilter="1">
      <items count="2">
        <item x="0"/>
        <item t="default"/>
      </items>
    </pivotField>
    <pivotField axis="axisPage" compact="0" outline="0" subtotalTop="0" showAll="0" includeNewItemsInFilter="1">
      <items count="2">
        <item x="0"/>
        <item t="default"/>
      </items>
    </pivotField>
    <pivotField axis="axisPage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5">
        <item x="0"/>
        <item x="1"/>
        <item x="2"/>
        <item x="3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dataField="1" compact="0" numFmtId="1" outline="0" subtotalTop="0" showAll="0" includeNewItemsInFilter="1"/>
    <pivotField dataField="1" compact="0" numFmtId="164" outline="0" subtotalTop="0" showAll="0" includeNewItemsInFilter="1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3">
    <pageField fld="0" item="0" hier="0"/>
    <pageField fld="1" item="0" hier="0"/>
    <pageField fld="2" hier="-1"/>
  </pageFields>
  <dataFields count="3">
    <dataField name="Suma de VENTAS REALES" fld="8" baseField="0" baseItem="0" numFmtId="165"/>
    <dataField name="Suma de VENTAS PREV." fld="7" baseField="0" baseItem="0" numFmtId="165"/>
    <dataField name=" DIF REAL-PREV" fld="9" baseField="0" baseItem="0" numFmtId="165"/>
  </dataFields>
  <formats count="11">
    <format dxfId="60">
      <pivotArea grandCol="1" outline="0" fieldPosition="0"/>
    </format>
    <format dxfId="59">
      <pivotArea dataOnly="0" labelOnly="1" grandCol="1" outline="0" fieldPosition="0"/>
    </format>
    <format dxfId="58">
      <pivotArea outline="0" fieldPosition="0">
        <references count="1">
          <reference field="4294967294" count="1">
            <x v="0"/>
          </reference>
        </references>
      </pivotArea>
    </format>
    <format dxfId="57">
      <pivotArea outline="0" fieldPosition="0">
        <references count="1">
          <reference field="4294967294" count="1">
            <x v="1"/>
          </reference>
        </references>
      </pivotArea>
    </format>
    <format dxfId="56">
      <pivotArea outline="0" fieldPosition="0">
        <references count="1">
          <reference field="4294967294" count="1">
            <x v="2"/>
          </reference>
        </references>
      </pivotArea>
    </format>
    <format dxfId="55">
      <pivotArea grandRow="1" outline="0" collapsedLevelsAreSubtotals="1" fieldPosition="0"/>
    </format>
    <format dxfId="54">
      <pivotArea dataOnly="0" labelOnly="1" grandRow="1" outline="0" fieldPosition="0"/>
    </format>
    <format dxfId="53">
      <pivotArea field="3" grandRow="1" outline="0" collapsedLevelsAreSubtotals="1" axis="axisRow" fieldPosition="0">
        <references count="1">
          <reference field="4294967294" count="2" selected="0">
            <x v="0"/>
            <x v="1"/>
          </reference>
        </references>
      </pivotArea>
    </format>
    <format dxfId="52">
      <pivotArea dataOnly="0" labelOnly="1" grandRow="1" outline="0" fieldPosition="0"/>
    </format>
    <format dxfId="51">
      <pivotArea dataOnly="0" labelOnly="1" outline="0" fieldPosition="0">
        <references count="1">
          <reference field="3" count="0"/>
        </references>
      </pivotArea>
    </format>
    <format dxfId="50">
      <pivotArea dataOnly="0" labelOnly="1" outline="0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1" cacheId="1" autoFormatId="4117" applyNumberFormats="1" applyBorderFormats="1" applyFontFormats="1" applyPatternFormats="1" applyAlignmentFormats="1" applyWidthHeightFormats="1" dataCaption="Datos" updatedVersion="6" minRefreshableVersion="3" asteriskTotals="1" showMemberPropertyTips="0" useAutoFormatting="1" itemPrintTitles="1" createdVersion="5" indent="0" compact="0" compactData="0" gridDropZones="1">
  <location ref="C8:G29" firstHeaderRow="0" firstDataRow="1" firstDataCol="2" rowPageCount="3" colPageCount="1"/>
  <pivotFields count="10">
    <pivotField axis="axisPage" compact="0" outline="0" subtotalTop="0" showAll="0" includeNewItemsInFilter="1">
      <items count="2"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>
      <items count="2"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>
      <items count="21">
        <item x="0"/>
        <item x="4"/>
        <item x="1"/>
        <item x="2"/>
        <item x="3"/>
        <item x="5"/>
        <item x="6"/>
        <item x="10"/>
        <item x="7"/>
        <item x="8"/>
        <item x="9"/>
        <item x="11"/>
        <item x="12"/>
        <item x="13"/>
        <item x="14"/>
        <item x="15"/>
        <item x="16"/>
        <item x="17"/>
        <item x="18"/>
        <item x="19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64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4"/>
  </rowFields>
  <rowItems count="21">
    <i>
      <x/>
      <x/>
    </i>
    <i r="1">
      <x v="1"/>
    </i>
    <i r="1">
      <x v="2"/>
    </i>
    <i r="1">
      <x v="3"/>
    </i>
    <i r="1">
      <x v="4"/>
    </i>
    <i>
      <x v="1"/>
      <x v="5"/>
    </i>
    <i r="1">
      <x v="6"/>
    </i>
    <i r="1">
      <x v="7"/>
    </i>
    <i r="1">
      <x v="8"/>
    </i>
    <i r="1">
      <x v="9"/>
    </i>
    <i r="1">
      <x v="10"/>
    </i>
    <i>
      <x v="2"/>
      <x v="11"/>
    </i>
    <i r="1">
      <x v="12"/>
    </i>
    <i r="1">
      <x v="13"/>
    </i>
    <i r="1">
      <x v="14"/>
    </i>
    <i>
      <x v="3"/>
      <x v="15"/>
    </i>
    <i r="1">
      <x v="16"/>
    </i>
    <i r="1">
      <x v="17"/>
    </i>
    <i r="1">
      <x v="18"/>
    </i>
    <i r="1">
      <x v="19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3">
    <pageField fld="0" item="0" hier="0"/>
    <pageField fld="1" item="0" hier="0"/>
    <pageField fld="2" hier="-1"/>
  </pageFields>
  <dataFields count="3">
    <dataField name="Suma de VENTAS REALES" fld="8" baseField="0" baseItem="0" numFmtId="165"/>
    <dataField name="Suma de VENTAS PREV." fld="7" baseField="0" baseItem="0" numFmtId="165"/>
    <dataField name=" DIF REAL-PREV" fld="9" baseField="0" baseItem="0" numFmtId="165"/>
  </dataFields>
  <formats count="4">
    <format dxfId="49">
      <pivotArea dataOnly="0" outline="0" fieldPosition="0">
        <references count="3">
          <reference field="0" count="0" selected="0"/>
          <reference field="1" count="0" selected="0"/>
          <reference field="3" count="0" defaultSubtotal="1"/>
        </references>
      </pivotArea>
    </format>
    <format dxfId="48">
      <pivotArea outline="0" collapsedLevelsAreSubtotals="1" fieldPosition="0">
        <references count="3">
          <reference field="4294967294" count="1" selected="0">
            <x v="2"/>
          </reference>
          <reference field="3" count="0" selected="0"/>
          <reference field="4" count="0" selected="0"/>
        </references>
      </pivotArea>
    </format>
    <format dxfId="47">
      <pivotArea outline="0" collapsedLevelsAreSubtotals="1" fieldPosition="0">
        <references count="3">
          <reference field="4294967294" count="1" selected="0">
            <x v="2"/>
          </reference>
          <reference field="3" count="1" selected="0">
            <x v="1"/>
          </reference>
          <reference field="4" count="1" selected="0">
            <x v="7"/>
          </reference>
        </references>
      </pivotArea>
    </format>
    <format dxfId="46">
      <pivotArea outline="0" collapsedLevelsAreSubtotals="1" fieldPosition="0">
        <references count="3">
          <reference field="4294967294" count="1" selected="0">
            <x v="2"/>
          </reference>
          <reference field="3" count="1" selected="0">
            <x v="3"/>
          </reference>
          <reference field="4" count="1" selected="0">
            <x v="16"/>
          </reference>
        </references>
      </pivotArea>
    </format>
  </format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4" count="0" selected="0"/>
          </references>
        </pivotArea>
      </pivotAreas>
    </conditionalFormat>
  </conditionalFormats>
  <pivotTableStyleInfo name="PivotStyleLight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3.xml><?xml version="1.0" encoding="utf-8"?>
<pivotTableDefinition xmlns="http://schemas.openxmlformats.org/spreadsheetml/2006/main" name="Tabla dinámica2" cacheId="1" autoFormatId="4117" applyNumberFormats="1" applyBorderFormats="1" applyFontFormats="1" applyPatternFormats="1" applyAlignmentFormats="1" applyWidthHeightFormats="1" dataCaption="Datos" updatedVersion="6" minRefreshableVersion="3" asteriskTotals="1" showMemberPropertyTips="0" useAutoFormatting="1" itemPrintTitles="1" createdVersion="5" indent="0" compact="0" compactData="0" gridDropZones="1">
  <location ref="C8:H30" firstHeaderRow="0" firstDataRow="1" firstDataCol="3" rowPageCount="3" colPageCount="1"/>
  <pivotFields count="10">
    <pivotField axis="axisPage" compact="0" outline="0" subtotalTop="0" showAll="0" includeNewItemsInFilter="1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20">
        <item x="0"/>
        <item x="4"/>
        <item x="1"/>
        <item x="2"/>
        <item x="3"/>
        <item x="5"/>
        <item x="6"/>
        <item x="10"/>
        <item x="7"/>
        <item x="8"/>
        <item x="9"/>
        <item x="11"/>
        <item x="12"/>
        <item x="13"/>
        <item x="14"/>
        <item x="15"/>
        <item x="16"/>
        <item x="17"/>
        <item x="18"/>
        <item x="1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21">
        <item x="0"/>
        <item x="1"/>
        <item x="2"/>
        <item x="3"/>
        <item x="4"/>
        <item x="5"/>
        <item x="16"/>
        <item x="17"/>
        <item x="19"/>
        <item x="10"/>
        <item x="13"/>
        <item x="14"/>
        <item x="12"/>
        <item x="9"/>
        <item x="6"/>
        <item x="15"/>
        <item x="20"/>
        <item x="11"/>
        <item x="18"/>
        <item x="8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64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3"/>
    <field x="4"/>
    <field x="5"/>
  </rowFields>
  <rowItems count="22">
    <i>
      <x/>
      <x/>
      <x/>
    </i>
    <i r="2">
      <x v="1"/>
    </i>
    <i r="1">
      <x v="1"/>
      <x v="5"/>
    </i>
    <i r="1">
      <x v="2"/>
      <x v="2"/>
    </i>
    <i r="1">
      <x v="3"/>
      <x v="3"/>
    </i>
    <i r="1">
      <x v="4"/>
      <x v="4"/>
    </i>
    <i>
      <x v="1"/>
      <x v="5"/>
      <x v="14"/>
    </i>
    <i r="1">
      <x v="6"/>
      <x v="20"/>
    </i>
    <i r="1">
      <x v="7"/>
      <x v="17"/>
    </i>
    <i r="1">
      <x v="8"/>
      <x v="19"/>
    </i>
    <i r="1">
      <x v="9"/>
      <x v="13"/>
    </i>
    <i r="1">
      <x v="10"/>
      <x v="9"/>
    </i>
    <i>
      <x v="2"/>
      <x v="11"/>
      <x v="12"/>
    </i>
    <i r="1">
      <x v="12"/>
      <x v="10"/>
    </i>
    <i r="1">
      <x v="13"/>
      <x v="11"/>
    </i>
    <i r="1">
      <x v="14"/>
      <x v="15"/>
    </i>
    <i>
      <x v="3"/>
      <x v="15"/>
      <x v="6"/>
    </i>
    <i r="1">
      <x v="16"/>
      <x v="7"/>
    </i>
    <i r="1">
      <x v="17"/>
      <x v="18"/>
    </i>
    <i r="1">
      <x v="18"/>
      <x v="8"/>
    </i>
    <i r="1">
      <x v="19"/>
      <x v="16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3">
    <pageField fld="0" item="0" hier="0"/>
    <pageField fld="1" item="0" hier="0"/>
    <pageField fld="2" hier="-1"/>
  </pageFields>
  <dataFields count="3">
    <dataField name="Suma de VENTAS REALES" fld="8" baseField="0" baseItem="0" numFmtId="165"/>
    <dataField name="Suma de VENTAS PREV." fld="7" baseField="0" baseItem="0" numFmtId="165"/>
    <dataField name=" DIF REAL-PREV" fld="9" baseField="0" baseItem="0" numFmtId="165"/>
  </dataFields>
  <formats count="10">
    <format dxfId="45">
      <pivotArea dataOnly="0" outline="0" fieldPosition="0">
        <references count="3">
          <reference field="0" count="0" selected="0"/>
          <reference field="1" count="0" selected="0"/>
          <reference field="3" count="0" defaultSubtotal="1"/>
        </references>
      </pivotArea>
    </format>
    <format dxfId="44">
      <pivotArea outline="0" collapsedLevelsAreSubtotals="1" fieldPosition="0">
        <references count="3">
          <reference field="4294967294" count="1" selected="0">
            <x v="2"/>
          </reference>
          <reference field="3" count="0" selected="0"/>
          <reference field="4" count="0" selected="0"/>
        </references>
      </pivotArea>
    </format>
    <format dxfId="43">
      <pivotArea outline="0" collapsedLevelsAreSubtotals="1" fieldPosition="0">
        <references count="3">
          <reference field="4294967294" count="1" selected="0">
            <x v="2"/>
          </reference>
          <reference field="3" count="1" selected="0">
            <x v="1"/>
          </reference>
          <reference field="4" count="1" selected="0">
            <x v="7"/>
          </reference>
        </references>
      </pivotArea>
    </format>
    <format dxfId="42">
      <pivotArea outline="0" collapsedLevelsAreSubtotals="1" fieldPosition="0">
        <references count="3">
          <reference field="4294967294" count="1" selected="0">
            <x v="2"/>
          </reference>
          <reference field="3" count="1" selected="0">
            <x v="3"/>
          </reference>
          <reference field="4" count="1" selected="0">
            <x v="16"/>
          </reference>
        </references>
      </pivotArea>
    </format>
    <format dxfId="41">
      <pivotArea dataOnly="0" labelOnly="1" outline="0" fieldPosition="0">
        <references count="2">
          <reference field="3" count="1" selected="0">
            <x v="0"/>
          </reference>
          <reference field="4" count="5">
            <x v="0"/>
            <x v="1"/>
            <x v="2"/>
            <x v="3"/>
            <x v="4"/>
          </reference>
        </references>
      </pivotArea>
    </format>
    <format dxfId="40">
      <pivotArea dataOnly="0" labelOnly="1" outline="0" fieldPosition="0">
        <references count="2">
          <reference field="3" count="1" selected="0">
            <x v="1"/>
          </reference>
          <reference field="4" count="6">
            <x v="5"/>
            <x v="6"/>
            <x v="7"/>
            <x v="8"/>
            <x v="9"/>
            <x v="10"/>
          </reference>
        </references>
      </pivotArea>
    </format>
    <format dxfId="39">
      <pivotArea dataOnly="0" labelOnly="1" outline="0" fieldPosition="0">
        <references count="2">
          <reference field="3" count="1" selected="0">
            <x v="2"/>
          </reference>
          <reference field="4" count="4">
            <x v="11"/>
            <x v="12"/>
            <x v="13"/>
            <x v="14"/>
          </reference>
        </references>
      </pivotArea>
    </format>
    <format dxfId="38">
      <pivotArea dataOnly="0" labelOnly="1" outline="0" fieldPosition="0">
        <references count="2">
          <reference field="3" count="1" selected="0">
            <x v="3"/>
          </reference>
          <reference field="4" count="5">
            <x v="15"/>
            <x v="16"/>
            <x v="17"/>
            <x v="18"/>
            <x v="19"/>
          </reference>
        </references>
      </pivotArea>
    </format>
    <format dxfId="37">
      <pivotArea outline="0" collapsedLevelsAreSubtotals="1" fieldPosition="0">
        <references count="4">
          <reference field="4294967294" count="1" selected="0">
            <x v="2"/>
          </reference>
          <reference field="3" count="1" selected="0">
            <x v="1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36">
      <pivotArea outline="0" collapsedLevelsAreSubtotals="1" fieldPosition="0">
        <references count="4">
          <reference field="4294967294" count="1" selected="0">
            <x v="2"/>
          </reference>
          <reference field="3" count="1" selected="0">
            <x v="3"/>
          </reference>
          <reference field="4" count="1" selected="0">
            <x v="16"/>
          </reference>
          <reference field="5" count="1" selected="0">
            <x v="7"/>
          </reference>
        </references>
      </pivotArea>
    </format>
  </formats>
  <conditionalFormats count="2">
    <conditionalFormat priority="1">
      <pivotAreas count="1">
        <pivotArea type="data" outline="0" collapsedLevelsAreSubtotals="1" fieldPosition="0">
          <references count="4">
            <reference field="4294967294" count="1" selected="0">
              <x v="2"/>
            </reference>
            <reference field="3" count="4" selected="0">
              <x v="0"/>
              <x v="1"/>
              <x v="2"/>
              <x v="3"/>
            </reference>
            <reference field="4" count="20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</reference>
            <reference field="5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4" count="0" selected="0"/>
          </references>
        </pivotArea>
      </pivotAreas>
    </conditionalFormat>
  </conditionalFormats>
  <pivotTableStyleInfo name="PivotStyleLight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4.xml><?xml version="1.0" encoding="utf-8"?>
<pivotTableDefinition xmlns="http://schemas.openxmlformats.org/spreadsheetml/2006/main" name="Tabla dinámica3" cacheId="1" autoFormatId="4117" applyNumberFormats="1" applyBorderFormats="1" applyFontFormats="1" applyPatternFormats="1" applyAlignmentFormats="1" applyWidthHeightFormats="1" dataCaption="Datos" updatedVersion="6" minRefreshableVersion="3" asteriskTotals="1" showMemberPropertyTips="0" useAutoFormatting="1" itemPrintTitles="1" createdVersion="5" indent="0" compact="0" compactData="0" gridDropZones="1">
  <location ref="C8:I40" firstHeaderRow="0" firstDataRow="1" firstDataCol="4" rowPageCount="3" colPageCount="1"/>
  <pivotFields count="10">
    <pivotField axis="axisPage" compact="0" outline="0" subtotalTop="0" showAll="0" includeNewItemsInFilter="1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20">
        <item x="0"/>
        <item x="4"/>
        <item x="1"/>
        <item x="2"/>
        <item x="3"/>
        <item x="5"/>
        <item x="6"/>
        <item x="10"/>
        <item x="7"/>
        <item x="8"/>
        <item x="9"/>
        <item x="11"/>
        <item x="12"/>
        <item x="13"/>
        <item x="14"/>
        <item x="15"/>
        <item x="16"/>
        <item x="17"/>
        <item x="18"/>
        <item x="1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21">
        <item x="0"/>
        <item x="1"/>
        <item x="2"/>
        <item x="3"/>
        <item x="4"/>
        <item x="5"/>
        <item x="16"/>
        <item x="17"/>
        <item x="19"/>
        <item x="10"/>
        <item x="13"/>
        <item x="14"/>
        <item x="12"/>
        <item x="9"/>
        <item x="6"/>
        <item x="15"/>
        <item x="20"/>
        <item x="11"/>
        <item x="18"/>
        <item x="8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29">
        <item x="1"/>
        <item x="21"/>
        <item x="12"/>
        <item x="3"/>
        <item x="6"/>
        <item x="28"/>
        <item x="9"/>
        <item x="27"/>
        <item x="16"/>
        <item x="25"/>
        <item x="0"/>
        <item x="10"/>
        <item x="17"/>
        <item x="5"/>
        <item x="22"/>
        <item x="18"/>
        <item x="2"/>
        <item x="14"/>
        <item x="8"/>
        <item x="19"/>
        <item x="4"/>
        <item x="15"/>
        <item x="20"/>
        <item x="7"/>
        <item x="11"/>
        <item x="23"/>
        <item x="24"/>
        <item x="13"/>
        <item x="2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64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3"/>
    <field x="4"/>
    <field x="5"/>
    <field x="6"/>
  </rowFields>
  <rowItems count="32">
    <i>
      <x/>
      <x/>
      <x/>
      <x v="10"/>
    </i>
    <i r="3">
      <x v="13"/>
    </i>
    <i r="2">
      <x v="1"/>
      <x/>
    </i>
    <i r="1">
      <x v="1"/>
      <x v="5"/>
      <x v="4"/>
    </i>
    <i r="1">
      <x v="2"/>
      <x v="2"/>
      <x v="16"/>
    </i>
    <i r="3">
      <x v="23"/>
    </i>
    <i r="1">
      <x v="3"/>
      <x v="3"/>
      <x v="3"/>
    </i>
    <i r="1">
      <x v="4"/>
      <x v="4"/>
      <x v="20"/>
    </i>
    <i>
      <x v="1"/>
      <x v="5"/>
      <x v="14"/>
      <x v="18"/>
    </i>
    <i r="1">
      <x v="6"/>
      <x v="20"/>
      <x v="6"/>
    </i>
    <i r="3">
      <x v="17"/>
    </i>
    <i r="1">
      <x v="7"/>
      <x v="17"/>
      <x v="6"/>
    </i>
    <i r="1">
      <x v="8"/>
      <x v="19"/>
      <x v="11"/>
    </i>
    <i r="3">
      <x v="24"/>
    </i>
    <i r="1">
      <x v="9"/>
      <x v="13"/>
      <x v="2"/>
    </i>
    <i r="1">
      <x v="10"/>
      <x v="9"/>
      <x v="27"/>
    </i>
    <i>
      <x v="2"/>
      <x v="11"/>
      <x v="12"/>
      <x v="16"/>
    </i>
    <i r="3">
      <x v="21"/>
    </i>
    <i r="1">
      <x v="12"/>
      <x v="10"/>
      <x v="8"/>
    </i>
    <i r="1">
      <x v="13"/>
      <x v="11"/>
      <x v="12"/>
    </i>
    <i r="3">
      <x v="19"/>
    </i>
    <i r="1">
      <x v="14"/>
      <x v="15"/>
      <x v="15"/>
    </i>
    <i>
      <x v="3"/>
      <x v="15"/>
      <x v="6"/>
      <x v="22"/>
    </i>
    <i r="1">
      <x v="16"/>
      <x v="7"/>
      <x v="1"/>
    </i>
    <i r="3">
      <x v="5"/>
    </i>
    <i r="3">
      <x v="25"/>
    </i>
    <i r="1">
      <x v="17"/>
      <x v="18"/>
      <x v="14"/>
    </i>
    <i r="3">
      <x v="26"/>
    </i>
    <i r="1">
      <x v="18"/>
      <x v="8"/>
      <x v="7"/>
    </i>
    <i r="3">
      <x v="9"/>
    </i>
    <i r="1">
      <x v="19"/>
      <x v="16"/>
      <x v="28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3">
    <pageField fld="0" hier="0"/>
    <pageField fld="1" item="0" hier="0"/>
    <pageField fld="2" hier="-1"/>
  </pageFields>
  <dataFields count="3">
    <dataField name="Suma de VENTAS REALES" fld="8" baseField="0" baseItem="0" numFmtId="165"/>
    <dataField name="Suma de VENTAS PREV." fld="7" baseField="0" baseItem="0" numFmtId="165"/>
    <dataField name=" DIF REAL-PREV" fld="9" baseField="0" baseItem="0" numFmtId="165"/>
  </dataFields>
  <formats count="17">
    <format dxfId="35">
      <pivotArea dataOnly="0" outline="0" fieldPosition="0">
        <references count="3">
          <reference field="0" count="0" selected="0"/>
          <reference field="1" count="0" selected="0"/>
          <reference field="3" count="0" defaultSubtotal="1"/>
        </references>
      </pivotArea>
    </format>
    <format dxfId="34">
      <pivotArea outline="0" collapsedLevelsAreSubtotals="1" fieldPosition="0">
        <references count="3">
          <reference field="4294967294" count="1" selected="0">
            <x v="2"/>
          </reference>
          <reference field="3" count="0" selected="0"/>
          <reference field="4" count="0" selected="0"/>
        </references>
      </pivotArea>
    </format>
    <format dxfId="33">
      <pivotArea outline="0" collapsedLevelsAreSubtotals="1" fieldPosition="0">
        <references count="3">
          <reference field="4294967294" count="1" selected="0">
            <x v="2"/>
          </reference>
          <reference field="3" count="1" selected="0">
            <x v="1"/>
          </reference>
          <reference field="4" count="1" selected="0">
            <x v="7"/>
          </reference>
        </references>
      </pivotArea>
    </format>
    <format dxfId="32">
      <pivotArea outline="0" collapsedLevelsAreSubtotals="1" fieldPosition="0">
        <references count="3">
          <reference field="4294967294" count="1" selected="0">
            <x v="2"/>
          </reference>
          <reference field="3" count="1" selected="0">
            <x v="3"/>
          </reference>
          <reference field="4" count="1" selected="0">
            <x v="16"/>
          </reference>
        </references>
      </pivotArea>
    </format>
    <format dxfId="31">
      <pivotArea dataOnly="0" labelOnly="1" outline="0" fieldPosition="0">
        <references count="2">
          <reference field="3" count="1" selected="0">
            <x v="0"/>
          </reference>
          <reference field="4" count="5">
            <x v="0"/>
            <x v="1"/>
            <x v="2"/>
            <x v="3"/>
            <x v="4"/>
          </reference>
        </references>
      </pivotArea>
    </format>
    <format dxfId="30">
      <pivotArea dataOnly="0" labelOnly="1" outline="0" fieldPosition="0">
        <references count="2">
          <reference field="3" count="1" selected="0">
            <x v="1"/>
          </reference>
          <reference field="4" count="6">
            <x v="5"/>
            <x v="6"/>
            <x v="7"/>
            <x v="8"/>
            <x v="9"/>
            <x v="10"/>
          </reference>
        </references>
      </pivotArea>
    </format>
    <format dxfId="29">
      <pivotArea dataOnly="0" labelOnly="1" outline="0" fieldPosition="0">
        <references count="2">
          <reference field="3" count="1" selected="0">
            <x v="2"/>
          </reference>
          <reference field="4" count="4">
            <x v="11"/>
            <x v="12"/>
            <x v="13"/>
            <x v="14"/>
          </reference>
        </references>
      </pivotArea>
    </format>
    <format dxfId="28">
      <pivotArea dataOnly="0" labelOnly="1" outline="0" fieldPosition="0">
        <references count="2">
          <reference field="3" count="1" selected="0">
            <x v="3"/>
          </reference>
          <reference field="4" count="5">
            <x v="15"/>
            <x v="16"/>
            <x v="17"/>
            <x v="18"/>
            <x v="19"/>
          </reference>
        </references>
      </pivotArea>
    </format>
    <format dxfId="27">
      <pivotArea outline="0" collapsedLevelsAreSubtotals="1" fieldPosition="0">
        <references count="4">
          <reference field="4294967294" count="1" selected="0">
            <x v="2"/>
          </reference>
          <reference field="3" count="1" selected="0">
            <x v="1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26">
      <pivotArea outline="0" collapsedLevelsAreSubtotals="1" fieldPosition="0">
        <references count="4">
          <reference field="4294967294" count="1" selected="0">
            <x v="2"/>
          </reference>
          <reference field="3" count="1" selected="0">
            <x v="3"/>
          </reference>
          <reference field="4" count="1" selected="0">
            <x v="16"/>
          </reference>
          <reference field="5" count="1" selected="0">
            <x v="7"/>
          </reference>
        </references>
      </pivotArea>
    </format>
    <format dxfId="25">
      <pivotArea outline="0" collapsedLevelsAreSubtotals="1" fieldPosition="0">
        <references count="5">
          <reference field="4294967294" count="1" selected="0">
            <x v="2"/>
          </reference>
          <reference field="3" count="1" selected="0">
            <x v="3"/>
          </reference>
          <reference field="4" count="1" selected="0">
            <x v="16"/>
          </reference>
          <reference field="5" count="1" selected="0">
            <x v="7"/>
          </reference>
          <reference field="6" count="1" selected="0">
            <x v="5"/>
          </reference>
        </references>
      </pivotArea>
    </format>
    <format dxfId="24">
      <pivotArea outline="0" collapsedLevelsAreSubtotals="1" fieldPosition="0">
        <references count="5">
          <reference field="4294967294" count="1" selected="0">
            <x v="2"/>
          </reference>
          <reference field="3" count="1" selected="0">
            <x v="3"/>
          </reference>
          <reference field="4" count="1" selected="0">
            <x v="16"/>
          </reference>
          <reference field="5" count="1" selected="0">
            <x v="7"/>
          </reference>
          <reference field="6" count="1" selected="0">
            <x v="5"/>
          </reference>
        </references>
      </pivotArea>
    </format>
    <format dxfId="23">
      <pivotArea outline="0" collapsedLevelsAreSubtotals="1" fieldPosition="0">
        <references count="5">
          <reference field="4294967294" count="1" selected="0">
            <x v="2"/>
          </reference>
          <reference field="3" count="1" selected="0">
            <x v="1"/>
          </reference>
          <reference field="4" count="1" selected="0">
            <x v="7"/>
          </reference>
          <reference field="5" count="1" selected="0">
            <x v="17"/>
          </reference>
          <reference field="6" count="1" selected="0">
            <x v="6"/>
          </reference>
        </references>
      </pivotArea>
    </format>
    <format dxfId="22">
      <pivotArea outline="0" collapsedLevelsAreSubtotals="1" fieldPosition="0">
        <references count="4">
          <reference field="3" count="1" selected="0">
            <x v="3"/>
          </reference>
          <reference field="4" count="1" selected="0">
            <x v="16"/>
          </reference>
          <reference field="5" count="1" selected="0">
            <x v="7"/>
          </reference>
          <reference field="6" count="1" selected="0">
            <x v="5"/>
          </reference>
        </references>
      </pivotArea>
    </format>
    <format dxfId="21">
      <pivotArea dataOnly="0" labelOnly="1" outline="0" offset="IV2" fieldPosition="0">
        <references count="2">
          <reference field="3" count="1" selected="0">
            <x v="3"/>
          </reference>
          <reference field="4" count="1">
            <x v="16"/>
          </reference>
        </references>
      </pivotArea>
    </format>
    <format dxfId="20">
      <pivotArea dataOnly="0" labelOnly="1" outline="0" offset="IV2" fieldPosition="0">
        <references count="3">
          <reference field="3" count="1" selected="0">
            <x v="3"/>
          </reference>
          <reference field="4" count="1" selected="0">
            <x v="16"/>
          </reference>
          <reference field="5" count="1">
            <x v="7"/>
          </reference>
        </references>
      </pivotArea>
    </format>
    <format dxfId="19">
      <pivotArea dataOnly="0" labelOnly="1" outline="0" fieldPosition="0">
        <references count="4">
          <reference field="3" count="1" selected="0">
            <x v="3"/>
          </reference>
          <reference field="4" count="1" selected="0">
            <x v="16"/>
          </reference>
          <reference field="5" count="1" selected="0">
            <x v="7"/>
          </reference>
          <reference field="6" count="1">
            <x v="5"/>
          </reference>
        </references>
      </pivotArea>
    </format>
  </formats>
  <conditionalFormats count="3">
    <conditionalFormat priority="1">
      <pivotAreas count="1">
        <pivotArea type="data" outline="0" collapsedLevelsAreSubtotals="1" fieldPosition="0">
          <references count="5">
            <reference field="4294967294" count="1" selected="0">
              <x v="2"/>
            </reference>
            <reference field="3" count="4" selected="0">
              <x v="0"/>
              <x v="1"/>
              <x v="2"/>
              <x v="3"/>
            </reference>
            <reference field="4" count="20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</reference>
            <reference field="5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  <reference field="6" count="29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4">
            <reference field="4294967294" count="1" selected="0">
              <x v="2"/>
            </reference>
            <reference field="3" count="4" selected="0">
              <x v="0"/>
              <x v="1"/>
              <x v="2"/>
              <x v="3"/>
            </reference>
            <reference field="4" count="20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</reference>
            <reference field="5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</pivotAreas>
    </conditionalFormat>
    <conditionalFormat scope="field" priority="3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4" count="0" selected="0"/>
          </references>
        </pivotArea>
      </pivotAreas>
    </conditionalFormat>
  </conditionalFormats>
  <pivotTableStyleInfo name="PivotStyleLight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5.xml><?xml version="1.0" encoding="utf-8"?>
<pivotTableDefinition xmlns="http://schemas.openxmlformats.org/spreadsheetml/2006/main" name="TablaDinámica1" cacheId="1" autoFormatId="4117" applyNumberFormats="1" applyBorderFormats="1" applyFontFormats="1" applyPatternFormats="1" applyAlignmentFormats="1" applyWidthHeightFormats="1" dataCaption="Datos" updatedVersion="6" minRefreshableVersion="3" asteriskTotals="1" showMemberPropertyTips="0" useAutoFormatting="1" itemPrintTitles="1" createdVersion="5" indent="0" compact="0" compactData="0" gridDropZones="1" chartFormat="3">
  <location ref="C8:D38" firstHeaderRow="1" firstDataRow="1" firstDataCol="1" rowPageCount="3" colPageCount="1"/>
  <pivotFields count="10">
    <pivotField axis="axisPage" compact="0" outline="0" subtotalTop="0" showAll="0" includeNewItemsInFilter="1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items count="20">
        <item x="0"/>
        <item x="4"/>
        <item x="1"/>
        <item x="2"/>
        <item x="3"/>
        <item x="5"/>
        <item x="6"/>
        <item x="10"/>
        <item x="7"/>
        <item x="8"/>
        <item x="9"/>
        <item x="11"/>
        <item x="12"/>
        <item x="13"/>
        <item x="14"/>
        <item x="15"/>
        <item x="16"/>
        <item x="17"/>
        <item x="18"/>
        <item x="1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items count="21">
        <item x="0"/>
        <item x="1"/>
        <item x="2"/>
        <item x="3"/>
        <item x="4"/>
        <item x="5"/>
        <item x="16"/>
        <item x="17"/>
        <item x="19"/>
        <item x="10"/>
        <item x="13"/>
        <item x="14"/>
        <item x="12"/>
        <item x="9"/>
        <item x="6"/>
        <item x="15"/>
        <item x="20"/>
        <item x="11"/>
        <item x="18"/>
        <item x="8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29">
        <item x="1"/>
        <item x="21"/>
        <item x="12"/>
        <item x="3"/>
        <item x="6"/>
        <item x="28"/>
        <item x="9"/>
        <item x="27"/>
        <item x="16"/>
        <item x="25"/>
        <item x="0"/>
        <item x="10"/>
        <item x="17"/>
        <item x="5"/>
        <item x="22"/>
        <item x="18"/>
        <item x="2"/>
        <item x="14"/>
        <item x="8"/>
        <item x="19"/>
        <item x="4"/>
        <item x="15"/>
        <item x="20"/>
        <item x="7"/>
        <item x="11"/>
        <item x="23"/>
        <item x="24"/>
        <item x="13"/>
        <item x="2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64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6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pageFields count="3">
    <pageField fld="0" hier="0"/>
    <pageField fld="1" item="0" hier="0"/>
    <pageField fld="2" hier="-1"/>
  </pageFields>
  <dataFields count="1">
    <dataField name=" DIF REAL-PREV" fld="9" baseField="0" baseItem="0" numFmtId="165"/>
  </dataFields>
  <chartFormats count="2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6.xml><?xml version="1.0" encoding="utf-8"?>
<pivotTableDefinition xmlns="http://schemas.openxmlformats.org/spreadsheetml/2006/main" name="Tabla dinámica4" cacheId="1" autoFormatId="4117" applyNumberFormats="1" applyBorderFormats="1" applyFontFormats="1" applyPatternFormats="1" applyAlignmentFormats="1" applyWidthHeightFormats="1" dataCaption="Datos" updatedVersion="6" minRefreshableVersion="3" asteriskTotals="1" showMemberPropertyTips="0" useAutoFormatting="1" rowGrandTotals="0" colGrandTotals="0" itemPrintTitles="1" createdVersion="5" indent="0" compact="0" compactData="0" gridDropZones="1">
  <location ref="C8:I9" firstHeaderRow="0" firstDataRow="1" firstDataCol="4" rowPageCount="3" colPageCount="1"/>
  <pivotFields count="10">
    <pivotField axis="axisPage" compact="0" outline="0" subtotalTop="0" showAll="0" includeNewItemsInFilter="1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20">
        <item x="0"/>
        <item x="4"/>
        <item x="1"/>
        <item x="2"/>
        <item x="3"/>
        <item x="5"/>
        <item x="6"/>
        <item x="10"/>
        <item x="7"/>
        <item x="8"/>
        <item x="9"/>
        <item x="11"/>
        <item x="12"/>
        <item x="13"/>
        <item x="14"/>
        <item x="15"/>
        <item x="16"/>
        <item x="17"/>
        <item x="18"/>
        <item x="1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21">
        <item x="0"/>
        <item x="1"/>
        <item x="2"/>
        <item x="3"/>
        <item x="4"/>
        <item x="5"/>
        <item x="16"/>
        <item x="17"/>
        <item x="19"/>
        <item x="10"/>
        <item x="13"/>
        <item x="14"/>
        <item x="12"/>
        <item x="9"/>
        <item x="6"/>
        <item x="15"/>
        <item x="20"/>
        <item x="11"/>
        <item x="18"/>
        <item x="8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29">
        <item h="1" x="1"/>
        <item h="1" x="21"/>
        <item h="1" x="12"/>
        <item h="1" x="3"/>
        <item h="1" x="6"/>
        <item x="28"/>
        <item h="1" x="9"/>
        <item h="1" x="27"/>
        <item h="1" x="16"/>
        <item h="1" x="25"/>
        <item h="1" x="0"/>
        <item h="1" x="10"/>
        <item h="1" x="17"/>
        <item h="1" x="5"/>
        <item h="1" x="22"/>
        <item h="1" x="18"/>
        <item h="1" x="2"/>
        <item h="1" x="14"/>
        <item h="1" x="8"/>
        <item h="1" x="19"/>
        <item h="1" x="4"/>
        <item h="1" x="15"/>
        <item h="1" x="20"/>
        <item h="1" x="7"/>
        <item h="1" x="11"/>
        <item h="1" x="23"/>
        <item h="1" x="24"/>
        <item h="1" x="13"/>
        <item h="1" x="2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64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3"/>
    <field x="4"/>
    <field x="5"/>
    <field x="6"/>
  </rowFields>
  <rowItems count="1">
    <i>
      <x v="3"/>
      <x v="16"/>
      <x v="7"/>
      <x v="5"/>
    </i>
  </rowItems>
  <colFields count="1">
    <field x="-2"/>
  </colFields>
  <colItems count="3">
    <i>
      <x/>
    </i>
    <i i="1">
      <x v="1"/>
    </i>
    <i i="2">
      <x v="2"/>
    </i>
  </colItems>
  <pageFields count="3">
    <pageField fld="0" hier="0"/>
    <pageField fld="1" item="0" hier="0"/>
    <pageField fld="2" hier="-1"/>
  </pageFields>
  <dataFields count="3">
    <dataField name="Suma de VENTAS REALES" fld="8" baseField="0" baseItem="0" numFmtId="165"/>
    <dataField name="Suma de VENTAS PREV." fld="7" baseField="0" baseItem="0" numFmtId="165"/>
    <dataField name=" DIF REAL-PREV" fld="9" baseField="0" baseItem="0" numFmtId="165"/>
  </dataFields>
  <formats count="17">
    <format dxfId="18">
      <pivotArea dataOnly="0" outline="0" fieldPosition="0">
        <references count="3">
          <reference field="0" count="0" selected="0"/>
          <reference field="1" count="0" selected="0"/>
          <reference field="3" count="0" defaultSubtotal="1"/>
        </references>
      </pivotArea>
    </format>
    <format dxfId="17">
      <pivotArea outline="0" collapsedLevelsAreSubtotals="1" fieldPosition="0">
        <references count="3">
          <reference field="4294967294" count="1" selected="0">
            <x v="2"/>
          </reference>
          <reference field="3" count="0" selected="0"/>
          <reference field="4" count="0" selected="0"/>
        </references>
      </pivotArea>
    </format>
    <format dxfId="16">
      <pivotArea outline="0" collapsedLevelsAreSubtotals="1" fieldPosition="0">
        <references count="3">
          <reference field="4294967294" count="1" selected="0">
            <x v="2"/>
          </reference>
          <reference field="3" count="1" selected="0">
            <x v="1"/>
          </reference>
          <reference field="4" count="1" selected="0">
            <x v="7"/>
          </reference>
        </references>
      </pivotArea>
    </format>
    <format dxfId="15">
      <pivotArea outline="0" collapsedLevelsAreSubtotals="1" fieldPosition="0">
        <references count="3">
          <reference field="4294967294" count="1" selected="0">
            <x v="2"/>
          </reference>
          <reference field="3" count="1" selected="0">
            <x v="3"/>
          </reference>
          <reference field="4" count="1" selected="0">
            <x v="16"/>
          </reference>
        </references>
      </pivotArea>
    </format>
    <format dxfId="14">
      <pivotArea dataOnly="0" labelOnly="1" outline="0" fieldPosition="0">
        <references count="2">
          <reference field="3" count="1" selected="0">
            <x v="0"/>
          </reference>
          <reference field="4" count="5">
            <x v="0"/>
            <x v="1"/>
            <x v="2"/>
            <x v="3"/>
            <x v="4"/>
          </reference>
        </references>
      </pivotArea>
    </format>
    <format dxfId="13">
      <pivotArea dataOnly="0" labelOnly="1" outline="0" fieldPosition="0">
        <references count="2">
          <reference field="3" count="1" selected="0">
            <x v="1"/>
          </reference>
          <reference field="4" count="6">
            <x v="5"/>
            <x v="6"/>
            <x v="7"/>
            <x v="8"/>
            <x v="9"/>
            <x v="10"/>
          </reference>
        </references>
      </pivotArea>
    </format>
    <format dxfId="12">
      <pivotArea dataOnly="0" labelOnly="1" outline="0" fieldPosition="0">
        <references count="2">
          <reference field="3" count="1" selected="0">
            <x v="2"/>
          </reference>
          <reference field="4" count="4">
            <x v="11"/>
            <x v="12"/>
            <x v="13"/>
            <x v="14"/>
          </reference>
        </references>
      </pivotArea>
    </format>
    <format dxfId="11">
      <pivotArea dataOnly="0" labelOnly="1" outline="0" fieldPosition="0">
        <references count="2">
          <reference field="3" count="1" selected="0">
            <x v="3"/>
          </reference>
          <reference field="4" count="5">
            <x v="15"/>
            <x v="16"/>
            <x v="17"/>
            <x v="18"/>
            <x v="19"/>
          </reference>
        </references>
      </pivotArea>
    </format>
    <format dxfId="10">
      <pivotArea outline="0" collapsedLevelsAreSubtotals="1" fieldPosition="0">
        <references count="4">
          <reference field="4294967294" count="1" selected="0">
            <x v="2"/>
          </reference>
          <reference field="3" count="1" selected="0">
            <x v="1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9">
      <pivotArea outline="0" collapsedLevelsAreSubtotals="1" fieldPosition="0">
        <references count="4">
          <reference field="4294967294" count="1" selected="0">
            <x v="2"/>
          </reference>
          <reference field="3" count="1" selected="0">
            <x v="3"/>
          </reference>
          <reference field="4" count="1" selected="0">
            <x v="16"/>
          </reference>
          <reference field="5" count="1" selected="0">
            <x v="7"/>
          </reference>
        </references>
      </pivotArea>
    </format>
    <format dxfId="8">
      <pivotArea outline="0" collapsedLevelsAreSubtotals="1" fieldPosition="0">
        <references count="5">
          <reference field="4294967294" count="1" selected="0">
            <x v="2"/>
          </reference>
          <reference field="3" count="1" selected="0">
            <x v="3"/>
          </reference>
          <reference field="4" count="1" selected="0">
            <x v="16"/>
          </reference>
          <reference field="5" count="1" selected="0">
            <x v="7"/>
          </reference>
          <reference field="6" count="1" selected="0">
            <x v="5"/>
          </reference>
        </references>
      </pivotArea>
    </format>
    <format dxfId="7">
      <pivotArea outline="0" collapsedLevelsAreSubtotals="1" fieldPosition="0">
        <references count="5">
          <reference field="4294967294" count="1" selected="0">
            <x v="2"/>
          </reference>
          <reference field="3" count="1" selected="0">
            <x v="3"/>
          </reference>
          <reference field="4" count="1" selected="0">
            <x v="16"/>
          </reference>
          <reference field="5" count="1" selected="0">
            <x v="7"/>
          </reference>
          <reference field="6" count="1" selected="0">
            <x v="5"/>
          </reference>
        </references>
      </pivotArea>
    </format>
    <format dxfId="6">
      <pivotArea outline="0" collapsedLevelsAreSubtotals="1" fieldPosition="0">
        <references count="5">
          <reference field="4294967294" count="1" selected="0">
            <x v="2"/>
          </reference>
          <reference field="3" count="1" selected="0">
            <x v="1"/>
          </reference>
          <reference field="4" count="1" selected="0">
            <x v="7"/>
          </reference>
          <reference field="5" count="1" selected="0">
            <x v="17"/>
          </reference>
          <reference field="6" count="1" selected="0">
            <x v="6"/>
          </reference>
        </references>
      </pivotArea>
    </format>
    <format dxfId="5">
      <pivotArea outline="0" collapsedLevelsAreSubtotals="1" fieldPosition="0">
        <references count="4">
          <reference field="3" count="1" selected="0">
            <x v="3"/>
          </reference>
          <reference field="4" count="1" selected="0">
            <x v="16"/>
          </reference>
          <reference field="5" count="1" selected="0">
            <x v="7"/>
          </reference>
          <reference field="6" count="1" selected="0">
            <x v="5"/>
          </reference>
        </references>
      </pivotArea>
    </format>
    <format dxfId="4">
      <pivotArea dataOnly="0" labelOnly="1" outline="0" offset="IV2" fieldPosition="0">
        <references count="2">
          <reference field="3" count="1" selected="0">
            <x v="3"/>
          </reference>
          <reference field="4" count="1">
            <x v="16"/>
          </reference>
        </references>
      </pivotArea>
    </format>
    <format dxfId="3">
      <pivotArea dataOnly="0" labelOnly="1" outline="0" offset="IV2" fieldPosition="0">
        <references count="3">
          <reference field="3" count="1" selected="0">
            <x v="3"/>
          </reference>
          <reference field="4" count="1" selected="0">
            <x v="16"/>
          </reference>
          <reference field="5" count="1">
            <x v="7"/>
          </reference>
        </references>
      </pivotArea>
    </format>
    <format dxfId="2">
      <pivotArea dataOnly="0" labelOnly="1" outline="0" fieldPosition="0">
        <references count="4">
          <reference field="3" count="1" selected="0">
            <x v="3"/>
          </reference>
          <reference field="4" count="1" selected="0">
            <x v="16"/>
          </reference>
          <reference field="5" count="1" selected="0">
            <x v="7"/>
          </reference>
          <reference field="6" count="1">
            <x v="5"/>
          </reference>
        </references>
      </pivotArea>
    </format>
  </formats>
  <conditionalFormats count="3">
    <conditionalFormat priority="1">
      <pivotAreas count="1">
        <pivotArea type="data" outline="0" collapsedLevelsAreSubtotals="1" fieldPosition="0">
          <references count="5">
            <reference field="4294967294" count="1" selected="0">
              <x v="2"/>
            </reference>
            <reference field="3" count="4" selected="0">
              <x v="0"/>
              <x v="1"/>
              <x v="2"/>
              <x v="3"/>
            </reference>
            <reference field="4" count="20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</reference>
            <reference field="5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  <reference field="6" count="29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4">
            <reference field="4294967294" count="1" selected="0">
              <x v="2"/>
            </reference>
            <reference field="3" count="4" selected="0">
              <x v="0"/>
              <x v="1"/>
              <x v="2"/>
              <x v="3"/>
            </reference>
            <reference field="4" count="20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</reference>
            <reference field="5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</pivotAreas>
    </conditionalFormat>
    <conditionalFormat scope="field" priority="3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4" count="0" selected="0"/>
          </references>
        </pivotArea>
      </pivotAreas>
    </conditionalFormat>
  </conditionalFormats>
  <pivotTableStyleInfo name="PivotStyleLight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7.xml><?xml version="1.0" encoding="utf-8"?>
<pivotTableDefinition xmlns="http://schemas.openxmlformats.org/spreadsheetml/2006/main" name="TablaDinámica2" cacheId="1" autoFormatId="4117" applyNumberFormats="1" applyBorderFormats="1" applyFontFormats="1" applyPatternFormats="1" applyAlignmentFormats="1" applyWidthHeightFormats="1" dataCaption="Datos" updatedVersion="6" minRefreshableVersion="3" asteriskTotals="1" showMemberPropertyTips="0" useAutoFormatting="1" itemPrintTitles="1" createdVersion="5" indent="0" compact="0" compactData="0" gridDropZones="1" chartFormat="3">
  <location ref="C8:D38" firstHeaderRow="1" firstDataRow="1" firstDataCol="1" rowPageCount="3" colPageCount="1"/>
  <pivotFields count="10">
    <pivotField axis="axisPage" compact="0" outline="0" subtotalTop="0" showAll="0" includeNewItemsInFilter="1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items count="20">
        <item x="0"/>
        <item x="4"/>
        <item x="1"/>
        <item x="2"/>
        <item x="3"/>
        <item x="5"/>
        <item x="6"/>
        <item x="10"/>
        <item x="7"/>
        <item x="8"/>
        <item x="9"/>
        <item x="11"/>
        <item x="12"/>
        <item x="13"/>
        <item x="14"/>
        <item x="15"/>
        <item x="16"/>
        <item x="17"/>
        <item x="18"/>
        <item x="1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items count="21">
        <item x="0"/>
        <item x="1"/>
        <item x="2"/>
        <item x="3"/>
        <item x="4"/>
        <item x="5"/>
        <item x="16"/>
        <item x="17"/>
        <item x="19"/>
        <item x="10"/>
        <item x="13"/>
        <item x="14"/>
        <item x="12"/>
        <item x="9"/>
        <item x="6"/>
        <item x="15"/>
        <item x="20"/>
        <item x="11"/>
        <item x="18"/>
        <item x="8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sortType="descending" defaultSubtotal="0">
      <items count="29">
        <item x="1"/>
        <item x="21"/>
        <item x="12"/>
        <item x="3"/>
        <item x="6"/>
        <item x="28"/>
        <item x="9"/>
        <item x="27"/>
        <item x="16"/>
        <item x="25"/>
        <item x="0"/>
        <item x="10"/>
        <item x="17"/>
        <item x="5"/>
        <item x="22"/>
        <item x="18"/>
        <item x="2"/>
        <item x="14"/>
        <item x="8"/>
        <item x="19"/>
        <item x="4"/>
        <item x="15"/>
        <item x="20"/>
        <item x="7"/>
        <item x="11"/>
        <item x="23"/>
        <item x="24"/>
        <item x="13"/>
        <item x="26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64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6"/>
  </rowFields>
  <rowItems count="30">
    <i>
      <x v="5"/>
    </i>
    <i>
      <x v="26"/>
    </i>
    <i>
      <x v="22"/>
    </i>
    <i>
      <x v="1"/>
    </i>
    <i>
      <x v="13"/>
    </i>
    <i>
      <x v="4"/>
    </i>
    <i>
      <x v="11"/>
    </i>
    <i>
      <x v="15"/>
    </i>
    <i>
      <x v="21"/>
    </i>
    <i>
      <x v="19"/>
    </i>
    <i>
      <x v="25"/>
    </i>
    <i>
      <x v="2"/>
    </i>
    <i>
      <x v="24"/>
    </i>
    <i>
      <x v="9"/>
    </i>
    <i>
      <x v="23"/>
    </i>
    <i>
      <x v="10"/>
    </i>
    <i>
      <x v="6"/>
    </i>
    <i>
      <x/>
    </i>
    <i>
      <x v="18"/>
    </i>
    <i>
      <x v="27"/>
    </i>
    <i>
      <x v="14"/>
    </i>
    <i>
      <x v="28"/>
    </i>
    <i>
      <x v="17"/>
    </i>
    <i>
      <x v="8"/>
    </i>
    <i>
      <x v="12"/>
    </i>
    <i>
      <x v="3"/>
    </i>
    <i>
      <x v="7"/>
    </i>
    <i>
      <x v="16"/>
    </i>
    <i>
      <x v="20"/>
    </i>
    <i t="grand">
      <x/>
    </i>
  </rowItems>
  <colItems count="1">
    <i/>
  </colItems>
  <pageFields count="3">
    <pageField fld="0" hier="0"/>
    <pageField fld="1" item="0" hier="0"/>
    <pageField fld="2" hier="-1"/>
  </pageFields>
  <dataFields count="1">
    <dataField name=" DIF REAL-PREV" fld="9" baseField="0" baseItem="0" numFmtId="165"/>
  </dataFields>
  <formats count="1">
    <format dxfId="1">
      <pivotArea outline="0" collapsedLevelsAreSubtotals="1" fieldPosition="0">
        <references count="1">
          <reference field="6" count="1" selected="0">
            <x v="5"/>
          </reference>
        </references>
      </pivotArea>
    </format>
  </formats>
  <conditionalFormats count="1"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6" count="29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</reference>
          </references>
        </pivotArea>
      </pivotAreas>
    </conditionalFormat>
  </conditionalFormats>
  <chartFormats count="2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8.xml><?xml version="1.0" encoding="utf-8"?>
<pivotTableDefinition xmlns="http://schemas.openxmlformats.org/spreadsheetml/2006/main" name="TablaDinámica3" cacheId="1" autoFormatId="4117" applyNumberFormats="1" applyBorderFormats="1" applyFontFormats="1" applyPatternFormats="1" applyAlignmentFormats="1" applyWidthHeightFormats="1" dataCaption="Datos" updatedVersion="6" minRefreshableVersion="3" asteriskTotals="1" showMemberPropertyTips="0" useAutoFormatting="1" itemPrintTitles="1" createdVersion="5" indent="0" compact="0" compactData="0" gridDropZones="1" chartFormat="3">
  <location ref="C8:D38" firstHeaderRow="1" firstDataRow="1" firstDataCol="1" rowPageCount="3" colPageCount="1"/>
  <pivotFields count="10">
    <pivotField axis="axisPage" compact="0" outline="0" subtotalTop="0" showAll="0" includeNewItemsInFilter="1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includeNewItemsInFilter="1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items count="20">
        <item x="0"/>
        <item x="4"/>
        <item x="1"/>
        <item x="2"/>
        <item x="3"/>
        <item x="5"/>
        <item x="6"/>
        <item x="10"/>
        <item x="7"/>
        <item x="8"/>
        <item x="9"/>
        <item x="11"/>
        <item x="12"/>
        <item x="13"/>
        <item x="14"/>
        <item x="15"/>
        <item x="16"/>
        <item x="17"/>
        <item x="18"/>
        <item x="1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items count="21">
        <item x="0"/>
        <item x="1"/>
        <item x="2"/>
        <item x="3"/>
        <item x="4"/>
        <item x="5"/>
        <item x="16"/>
        <item x="17"/>
        <item x="19"/>
        <item x="10"/>
        <item x="13"/>
        <item x="14"/>
        <item x="12"/>
        <item x="9"/>
        <item x="6"/>
        <item x="15"/>
        <item x="20"/>
        <item x="11"/>
        <item x="18"/>
        <item x="8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sortType="descending" defaultSubtotal="0">
      <items count="29">
        <item x="1"/>
        <item x="21"/>
        <item x="12"/>
        <item x="3"/>
        <item x="6"/>
        <item x="28"/>
        <item x="9"/>
        <item x="27"/>
        <item x="16"/>
        <item x="25"/>
        <item x="0"/>
        <item x="10"/>
        <item x="17"/>
        <item x="5"/>
        <item x="22"/>
        <item x="18"/>
        <item x="2"/>
        <item x="14"/>
        <item x="8"/>
        <item x="19"/>
        <item x="4"/>
        <item x="15"/>
        <item x="20"/>
        <item x="7"/>
        <item x="11"/>
        <item x="23"/>
        <item x="24"/>
        <item x="13"/>
        <item x="26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64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6"/>
  </rowFields>
  <rowItems count="30">
    <i>
      <x v="5"/>
    </i>
    <i>
      <x v="26"/>
    </i>
    <i>
      <x v="22"/>
    </i>
    <i>
      <x v="1"/>
    </i>
    <i>
      <x v="13"/>
    </i>
    <i>
      <x v="4"/>
    </i>
    <i>
      <x v="11"/>
    </i>
    <i>
      <x v="15"/>
    </i>
    <i>
      <x v="21"/>
    </i>
    <i>
      <x v="19"/>
    </i>
    <i>
      <x v="25"/>
    </i>
    <i>
      <x v="2"/>
    </i>
    <i>
      <x v="24"/>
    </i>
    <i>
      <x v="9"/>
    </i>
    <i>
      <x v="23"/>
    </i>
    <i>
      <x v="10"/>
    </i>
    <i>
      <x v="6"/>
    </i>
    <i>
      <x/>
    </i>
    <i>
      <x v="18"/>
    </i>
    <i>
      <x v="27"/>
    </i>
    <i>
      <x v="14"/>
    </i>
    <i>
      <x v="28"/>
    </i>
    <i>
      <x v="17"/>
    </i>
    <i>
      <x v="8"/>
    </i>
    <i>
      <x v="12"/>
    </i>
    <i>
      <x v="3"/>
    </i>
    <i>
      <x v="7"/>
    </i>
    <i>
      <x v="16"/>
    </i>
    <i>
      <x v="20"/>
    </i>
    <i t="grand">
      <x/>
    </i>
  </rowItems>
  <colItems count="1">
    <i/>
  </colItems>
  <pageFields count="3">
    <pageField fld="0" hier="0"/>
    <pageField fld="1" item="0" hier="0"/>
    <pageField fld="2" hier="-1"/>
  </pageFields>
  <dataFields count="1">
    <dataField name=" DIF REAL-PREV" fld="9" baseField="0" baseItem="0" numFmtId="165"/>
  </dataFields>
  <formats count="1">
    <format dxfId="0">
      <pivotArea outline="0" collapsedLevelsAreSubtotals="1" fieldPosition="0">
        <references count="1">
          <reference field="6" count="1" selected="0">
            <x v="5"/>
          </reference>
        </references>
      </pivotArea>
    </format>
  </formats>
  <conditionalFormats count="1"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6" count="29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</reference>
          </references>
        </pivotArea>
      </pivotAreas>
    </conditionalFormat>
  </conditionalFormats>
  <chartFormats count="2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4"/>
  <sheetViews>
    <sheetView showGridLines="0" workbookViewId="0">
      <selection activeCell="D11" sqref="D11"/>
    </sheetView>
  </sheetViews>
  <sheetFormatPr baseColWidth="10" defaultRowHeight="12.75" x14ac:dyDescent="0.2"/>
  <cols>
    <col min="3" max="3" width="13" customWidth="1"/>
    <col min="5" max="5" width="6" bestFit="1" customWidth="1"/>
    <col min="6" max="6" width="11.28515625" bestFit="1" customWidth="1"/>
    <col min="7" max="7" width="8" bestFit="1" customWidth="1"/>
    <col min="8" max="8" width="9.5703125" bestFit="1" customWidth="1"/>
    <col min="9" max="9" width="16.5703125" customWidth="1"/>
    <col min="10" max="10" width="16.42578125" bestFit="1" customWidth="1"/>
    <col min="11" max="11" width="16" customWidth="1"/>
  </cols>
  <sheetData>
    <row r="1" spans="2:11" x14ac:dyDescent="0.2">
      <c r="B1" s="5" t="s">
        <v>74</v>
      </c>
      <c r="C1" s="5" t="s">
        <v>73</v>
      </c>
      <c r="D1" s="5" t="s">
        <v>58</v>
      </c>
      <c r="E1" s="5" t="s">
        <v>0</v>
      </c>
      <c r="F1" s="5" t="s">
        <v>1</v>
      </c>
      <c r="G1" s="5" t="s">
        <v>2</v>
      </c>
      <c r="H1" s="5" t="s">
        <v>3</v>
      </c>
      <c r="I1" s="5" t="s">
        <v>60</v>
      </c>
      <c r="J1" s="39" t="s">
        <v>61</v>
      </c>
      <c r="K1" s="40" t="s">
        <v>75</v>
      </c>
    </row>
    <row r="2" spans="2:11" s="3" customFormat="1" x14ac:dyDescent="0.2">
      <c r="B2" s="2">
        <v>2015</v>
      </c>
      <c r="C2" s="59">
        <v>1</v>
      </c>
      <c r="D2" s="4" t="s">
        <v>59</v>
      </c>
      <c r="E2" s="4" t="s">
        <v>33</v>
      </c>
      <c r="F2" s="4">
        <v>10</v>
      </c>
      <c r="G2" s="4" t="s">
        <v>37</v>
      </c>
      <c r="H2" s="4" t="s">
        <v>4</v>
      </c>
      <c r="I2" s="2">
        <v>110</v>
      </c>
      <c r="J2" s="6">
        <v>12</v>
      </c>
      <c r="K2" s="7">
        <f>+J2-I2</f>
        <v>-98</v>
      </c>
    </row>
    <row r="3" spans="2:11" s="3" customFormat="1" x14ac:dyDescent="0.2">
      <c r="B3" s="2">
        <f>+B2</f>
        <v>2015</v>
      </c>
      <c r="C3" s="59">
        <v>1</v>
      </c>
      <c r="D3" s="4" t="s">
        <v>59</v>
      </c>
      <c r="E3" s="4" t="str">
        <f>+E2</f>
        <v>Z1</v>
      </c>
      <c r="F3" s="4">
        <f>+F2</f>
        <v>10</v>
      </c>
      <c r="G3" s="4" t="s">
        <v>38</v>
      </c>
      <c r="H3" s="4" t="s">
        <v>5</v>
      </c>
      <c r="I3" s="6">
        <f>+I2*1.2+1.1</f>
        <v>133.1</v>
      </c>
      <c r="J3" s="6">
        <v>32</v>
      </c>
      <c r="K3" s="7">
        <f t="shared" ref="K3:K66" si="0">+J3-I3</f>
        <v>-101.1</v>
      </c>
    </row>
    <row r="4" spans="2:11" s="3" customFormat="1" x14ac:dyDescent="0.2">
      <c r="B4" s="2">
        <f t="shared" ref="B4:B67" si="1">+B3</f>
        <v>2015</v>
      </c>
      <c r="C4" s="59">
        <v>1</v>
      </c>
      <c r="D4" s="4" t="s">
        <v>59</v>
      </c>
      <c r="E4" s="4" t="str">
        <f t="shared" ref="E4:E32" si="2">+E3</f>
        <v>Z1</v>
      </c>
      <c r="F4" s="4">
        <v>12</v>
      </c>
      <c r="G4" s="4" t="s">
        <v>39</v>
      </c>
      <c r="H4" s="4" t="s">
        <v>6</v>
      </c>
      <c r="I4" s="6">
        <f t="shared" ref="I4:I32" si="3">+I3*1.2+1.1</f>
        <v>160.82</v>
      </c>
      <c r="J4" s="6">
        <v>65</v>
      </c>
      <c r="K4" s="7">
        <f t="shared" si="0"/>
        <v>-95.82</v>
      </c>
    </row>
    <row r="5" spans="2:11" s="3" customFormat="1" x14ac:dyDescent="0.2">
      <c r="B5" s="2">
        <f t="shared" si="1"/>
        <v>2015</v>
      </c>
      <c r="C5" s="59">
        <v>1</v>
      </c>
      <c r="D5" s="4" t="s">
        <v>59</v>
      </c>
      <c r="E5" s="4" t="str">
        <f t="shared" si="2"/>
        <v>Z1</v>
      </c>
      <c r="F5" s="4">
        <v>14</v>
      </c>
      <c r="G5" s="4" t="s">
        <v>40</v>
      </c>
      <c r="H5" s="4" t="s">
        <v>7</v>
      </c>
      <c r="I5" s="6">
        <f t="shared" si="3"/>
        <v>194.08399999999997</v>
      </c>
      <c r="J5" s="6">
        <v>93</v>
      </c>
      <c r="K5" s="7">
        <f t="shared" si="0"/>
        <v>-101.08399999999997</v>
      </c>
    </row>
    <row r="6" spans="2:11" s="3" customFormat="1" x14ac:dyDescent="0.2">
      <c r="B6" s="2">
        <f t="shared" si="1"/>
        <v>2015</v>
      </c>
      <c r="C6" s="59">
        <v>1</v>
      </c>
      <c r="D6" s="4" t="s">
        <v>59</v>
      </c>
      <c r="E6" s="4" t="str">
        <f t="shared" si="2"/>
        <v>Z1</v>
      </c>
      <c r="F6" s="4">
        <v>15</v>
      </c>
      <c r="G6" s="4" t="s">
        <v>41</v>
      </c>
      <c r="H6" s="4" t="s">
        <v>8</v>
      </c>
      <c r="I6" s="6">
        <f t="shared" si="3"/>
        <v>234.00079999999994</v>
      </c>
      <c r="J6" s="6">
        <v>132</v>
      </c>
      <c r="K6" s="7">
        <f t="shared" si="0"/>
        <v>-102.00079999999994</v>
      </c>
    </row>
    <row r="7" spans="2:11" s="3" customFormat="1" x14ac:dyDescent="0.2">
      <c r="B7" s="2">
        <f t="shared" si="1"/>
        <v>2015</v>
      </c>
      <c r="C7" s="59">
        <v>1</v>
      </c>
      <c r="D7" s="4" t="s">
        <v>59</v>
      </c>
      <c r="E7" s="4" t="str">
        <f t="shared" si="2"/>
        <v>Z1</v>
      </c>
      <c r="F7" s="4">
        <v>10</v>
      </c>
      <c r="G7" s="4" t="s">
        <v>37</v>
      </c>
      <c r="H7" s="4" t="s">
        <v>9</v>
      </c>
      <c r="I7" s="2">
        <v>110</v>
      </c>
      <c r="J7" s="6">
        <v>15</v>
      </c>
      <c r="K7" s="7">
        <f t="shared" si="0"/>
        <v>-95</v>
      </c>
    </row>
    <row r="8" spans="2:11" s="3" customFormat="1" x14ac:dyDescent="0.2">
      <c r="B8" s="2">
        <f t="shared" si="1"/>
        <v>2015</v>
      </c>
      <c r="C8" s="59">
        <v>1</v>
      </c>
      <c r="D8" s="4" t="s">
        <v>59</v>
      </c>
      <c r="E8" s="4" t="str">
        <f t="shared" si="2"/>
        <v>Z1</v>
      </c>
      <c r="F8" s="4">
        <v>11</v>
      </c>
      <c r="G8" s="4" t="s">
        <v>42</v>
      </c>
      <c r="H8" s="4" t="s">
        <v>10</v>
      </c>
      <c r="I8" s="6">
        <f>+I7*1.2+1.1</f>
        <v>133.1</v>
      </c>
      <c r="J8" s="6">
        <v>32</v>
      </c>
      <c r="K8" s="7">
        <f t="shared" si="0"/>
        <v>-101.1</v>
      </c>
    </row>
    <row r="9" spans="2:11" s="3" customFormat="1" x14ac:dyDescent="0.2">
      <c r="B9" s="2">
        <f t="shared" si="1"/>
        <v>2015</v>
      </c>
      <c r="C9" s="59">
        <v>1</v>
      </c>
      <c r="D9" s="4" t="s">
        <v>59</v>
      </c>
      <c r="E9" s="4" t="str">
        <f t="shared" si="2"/>
        <v>Z1</v>
      </c>
      <c r="F9" s="4">
        <v>12</v>
      </c>
      <c r="G9" s="4" t="s">
        <v>39</v>
      </c>
      <c r="H9" s="4" t="s">
        <v>11</v>
      </c>
      <c r="I9" s="6">
        <f t="shared" si="3"/>
        <v>160.82</v>
      </c>
      <c r="J9" s="6">
        <v>62</v>
      </c>
      <c r="K9" s="7">
        <f t="shared" si="0"/>
        <v>-98.82</v>
      </c>
    </row>
    <row r="10" spans="2:11" x14ac:dyDescent="0.2">
      <c r="B10" s="2">
        <f t="shared" si="1"/>
        <v>2015</v>
      </c>
      <c r="C10" s="59">
        <v>1</v>
      </c>
      <c r="D10" s="4" t="s">
        <v>59</v>
      </c>
      <c r="E10" s="1" t="s">
        <v>34</v>
      </c>
      <c r="F10" s="2">
        <v>20</v>
      </c>
      <c r="G10" s="1" t="s">
        <v>43</v>
      </c>
      <c r="H10" s="1" t="s">
        <v>12</v>
      </c>
      <c r="I10" s="6">
        <f t="shared" si="3"/>
        <v>194.08399999999997</v>
      </c>
      <c r="J10" s="6">
        <v>93</v>
      </c>
      <c r="K10" s="7">
        <f t="shared" si="0"/>
        <v>-101.08399999999997</v>
      </c>
    </row>
    <row r="11" spans="2:11" x14ac:dyDescent="0.2">
      <c r="B11" s="2">
        <f t="shared" si="1"/>
        <v>2015</v>
      </c>
      <c r="C11" s="59">
        <v>1</v>
      </c>
      <c r="D11" s="4" t="s">
        <v>59</v>
      </c>
      <c r="E11" s="1" t="str">
        <f t="shared" si="2"/>
        <v>Z2</v>
      </c>
      <c r="F11" s="2">
        <v>22</v>
      </c>
      <c r="G11" s="1" t="s">
        <v>44</v>
      </c>
      <c r="H11" s="1" t="s">
        <v>13</v>
      </c>
      <c r="I11" s="6">
        <v>235</v>
      </c>
      <c r="J11" s="6">
        <v>133</v>
      </c>
      <c r="K11" s="7">
        <f t="shared" si="0"/>
        <v>-102</v>
      </c>
    </row>
    <row r="12" spans="2:11" x14ac:dyDescent="0.2">
      <c r="B12" s="2">
        <f t="shared" si="1"/>
        <v>2015</v>
      </c>
      <c r="C12" s="59">
        <v>1</v>
      </c>
      <c r="D12" s="4" t="s">
        <v>59</v>
      </c>
      <c r="E12" s="1" t="str">
        <f t="shared" si="2"/>
        <v>Z2</v>
      </c>
      <c r="F12" s="2">
        <v>24</v>
      </c>
      <c r="G12" s="1" t="s">
        <v>45</v>
      </c>
      <c r="H12" s="1" t="s">
        <v>14</v>
      </c>
      <c r="I12" s="2">
        <v>110</v>
      </c>
      <c r="J12" s="6">
        <v>14</v>
      </c>
      <c r="K12" s="7">
        <f t="shared" si="0"/>
        <v>-96</v>
      </c>
    </row>
    <row r="13" spans="2:11" x14ac:dyDescent="0.2">
      <c r="B13" s="2">
        <f t="shared" si="1"/>
        <v>2015</v>
      </c>
      <c r="C13" s="59">
        <v>1</v>
      </c>
      <c r="D13" s="4" t="s">
        <v>59</v>
      </c>
      <c r="E13" s="1" t="str">
        <f t="shared" si="2"/>
        <v>Z2</v>
      </c>
      <c r="F13" s="2">
        <v>24</v>
      </c>
      <c r="G13" s="1" t="s">
        <v>45</v>
      </c>
      <c r="H13" s="1" t="s">
        <v>15</v>
      </c>
      <c r="I13" s="6">
        <v>132</v>
      </c>
      <c r="J13" s="6">
        <v>54</v>
      </c>
      <c r="K13" s="7">
        <f t="shared" si="0"/>
        <v>-78</v>
      </c>
    </row>
    <row r="14" spans="2:11" x14ac:dyDescent="0.2">
      <c r="B14" s="2">
        <f t="shared" si="1"/>
        <v>2015</v>
      </c>
      <c r="C14" s="59">
        <v>1</v>
      </c>
      <c r="D14" s="4" t="s">
        <v>59</v>
      </c>
      <c r="E14" s="1" t="str">
        <f t="shared" si="2"/>
        <v>Z2</v>
      </c>
      <c r="F14" s="2">
        <v>25</v>
      </c>
      <c r="G14" s="1" t="s">
        <v>46</v>
      </c>
      <c r="H14" s="1" t="s">
        <v>16</v>
      </c>
      <c r="I14" s="6">
        <f t="shared" si="3"/>
        <v>159.5</v>
      </c>
      <c r="J14" s="6">
        <v>65</v>
      </c>
      <c r="K14" s="7">
        <f t="shared" si="0"/>
        <v>-94.5</v>
      </c>
    </row>
    <row r="15" spans="2:11" x14ac:dyDescent="0.2">
      <c r="B15" s="2">
        <f t="shared" si="1"/>
        <v>2015</v>
      </c>
      <c r="C15" s="59">
        <v>1</v>
      </c>
      <c r="D15" s="4" t="s">
        <v>59</v>
      </c>
      <c r="E15" s="1" t="str">
        <f t="shared" si="2"/>
        <v>Z2</v>
      </c>
      <c r="F15" s="2">
        <v>26</v>
      </c>
      <c r="G15" s="1" t="s">
        <v>48</v>
      </c>
      <c r="H15" s="1" t="s">
        <v>17</v>
      </c>
      <c r="I15" s="6">
        <f t="shared" si="3"/>
        <v>192.5</v>
      </c>
      <c r="J15" s="6">
        <v>99</v>
      </c>
      <c r="K15" s="7">
        <f t="shared" si="0"/>
        <v>-93.5</v>
      </c>
    </row>
    <row r="16" spans="2:11" x14ac:dyDescent="0.2">
      <c r="B16" s="2">
        <f t="shared" si="1"/>
        <v>2015</v>
      </c>
      <c r="C16" s="59">
        <v>1</v>
      </c>
      <c r="D16" s="4" t="s">
        <v>59</v>
      </c>
      <c r="E16" s="1" t="str">
        <f t="shared" si="2"/>
        <v>Z2</v>
      </c>
      <c r="F16" s="2">
        <v>22</v>
      </c>
      <c r="G16" s="1" t="s">
        <v>44</v>
      </c>
      <c r="H16" s="1" t="s">
        <v>18</v>
      </c>
      <c r="I16" s="6">
        <f t="shared" si="3"/>
        <v>232.1</v>
      </c>
      <c r="J16" s="6">
        <v>141</v>
      </c>
      <c r="K16" s="7">
        <f t="shared" si="0"/>
        <v>-91.1</v>
      </c>
    </row>
    <row r="17" spans="2:11" x14ac:dyDescent="0.2">
      <c r="B17" s="2">
        <f t="shared" si="1"/>
        <v>2015</v>
      </c>
      <c r="C17" s="59">
        <v>1</v>
      </c>
      <c r="D17" s="4" t="s">
        <v>59</v>
      </c>
      <c r="E17" s="1" t="str">
        <f t="shared" si="2"/>
        <v>Z2</v>
      </c>
      <c r="F17" s="2">
        <v>23</v>
      </c>
      <c r="G17" s="1" t="s">
        <v>47</v>
      </c>
      <c r="H17" s="1" t="s">
        <v>13</v>
      </c>
      <c r="I17" s="2">
        <v>110</v>
      </c>
      <c r="J17" s="6">
        <v>65</v>
      </c>
      <c r="K17" s="7">
        <f t="shared" si="0"/>
        <v>-45</v>
      </c>
    </row>
    <row r="18" spans="2:11" s="3" customFormat="1" x14ac:dyDescent="0.2">
      <c r="B18" s="2">
        <f t="shared" si="1"/>
        <v>2015</v>
      </c>
      <c r="C18" s="59">
        <v>1</v>
      </c>
      <c r="D18" s="4" t="s">
        <v>59</v>
      </c>
      <c r="E18" s="4" t="s">
        <v>35</v>
      </c>
      <c r="F18" s="4">
        <v>33</v>
      </c>
      <c r="G18" s="4" t="s">
        <v>49</v>
      </c>
      <c r="H18" s="4" t="s">
        <v>19</v>
      </c>
      <c r="I18" s="6">
        <f>+I17*1.2+1.1</f>
        <v>133.1</v>
      </c>
      <c r="J18" s="6">
        <v>54</v>
      </c>
      <c r="K18" s="7">
        <f t="shared" si="0"/>
        <v>-79.099999999999994</v>
      </c>
    </row>
    <row r="19" spans="2:11" s="3" customFormat="1" x14ac:dyDescent="0.2">
      <c r="B19" s="2">
        <f t="shared" si="1"/>
        <v>2015</v>
      </c>
      <c r="C19" s="59">
        <v>1</v>
      </c>
      <c r="D19" s="4" t="s">
        <v>59</v>
      </c>
      <c r="E19" s="4" t="str">
        <f t="shared" si="2"/>
        <v>Z3</v>
      </c>
      <c r="F19" s="4">
        <v>33</v>
      </c>
      <c r="G19" s="4" t="s">
        <v>49</v>
      </c>
      <c r="H19" s="4" t="s">
        <v>6</v>
      </c>
      <c r="I19" s="6">
        <f t="shared" si="3"/>
        <v>160.82</v>
      </c>
      <c r="J19" s="6">
        <v>65</v>
      </c>
      <c r="K19" s="7">
        <f t="shared" si="0"/>
        <v>-95.82</v>
      </c>
    </row>
    <row r="20" spans="2:11" s="3" customFormat="1" x14ac:dyDescent="0.2">
      <c r="B20" s="2">
        <f t="shared" si="1"/>
        <v>2015</v>
      </c>
      <c r="C20" s="59">
        <v>1</v>
      </c>
      <c r="D20" s="4" t="s">
        <v>59</v>
      </c>
      <c r="E20" s="4" t="str">
        <f t="shared" si="2"/>
        <v>Z3</v>
      </c>
      <c r="F20" s="4">
        <v>34</v>
      </c>
      <c r="G20" s="4" t="s">
        <v>50</v>
      </c>
      <c r="H20" s="4" t="s">
        <v>20</v>
      </c>
      <c r="I20" s="6">
        <f t="shared" si="3"/>
        <v>194.08399999999997</v>
      </c>
      <c r="J20" s="6">
        <v>42</v>
      </c>
      <c r="K20" s="7">
        <f t="shared" si="0"/>
        <v>-152.08399999999997</v>
      </c>
    </row>
    <row r="21" spans="2:11" s="3" customFormat="1" x14ac:dyDescent="0.2">
      <c r="B21" s="2">
        <f t="shared" si="1"/>
        <v>2015</v>
      </c>
      <c r="C21" s="59">
        <v>1</v>
      </c>
      <c r="D21" s="4" t="s">
        <v>59</v>
      </c>
      <c r="E21" s="4" t="str">
        <f t="shared" si="2"/>
        <v>Z3</v>
      </c>
      <c r="F21" s="4">
        <v>35</v>
      </c>
      <c r="G21" s="4" t="s">
        <v>51</v>
      </c>
      <c r="H21" s="4" t="s">
        <v>21</v>
      </c>
      <c r="I21" s="6">
        <f t="shared" si="3"/>
        <v>234.00079999999994</v>
      </c>
      <c r="J21" s="6">
        <v>122</v>
      </c>
      <c r="K21" s="7">
        <f t="shared" si="0"/>
        <v>-112.00079999999994</v>
      </c>
    </row>
    <row r="22" spans="2:11" s="3" customFormat="1" x14ac:dyDescent="0.2">
      <c r="B22" s="2">
        <f t="shared" si="1"/>
        <v>2015</v>
      </c>
      <c r="C22" s="59">
        <v>1</v>
      </c>
      <c r="D22" s="4" t="s">
        <v>59</v>
      </c>
      <c r="E22" s="4" t="str">
        <f t="shared" si="2"/>
        <v>Z3</v>
      </c>
      <c r="F22" s="4">
        <v>36</v>
      </c>
      <c r="G22" s="4" t="s">
        <v>52</v>
      </c>
      <c r="H22" s="4" t="s">
        <v>22</v>
      </c>
      <c r="I22" s="2">
        <v>110</v>
      </c>
      <c r="J22" s="6">
        <v>23</v>
      </c>
      <c r="K22" s="7">
        <f t="shared" si="0"/>
        <v>-87</v>
      </c>
    </row>
    <row r="23" spans="2:11" s="3" customFormat="1" x14ac:dyDescent="0.2">
      <c r="B23" s="2">
        <f t="shared" si="1"/>
        <v>2015</v>
      </c>
      <c r="C23" s="59">
        <v>1</v>
      </c>
      <c r="D23" s="4" t="s">
        <v>59</v>
      </c>
      <c r="E23" s="4" t="str">
        <f t="shared" si="2"/>
        <v>Z3</v>
      </c>
      <c r="F23" s="4">
        <v>35</v>
      </c>
      <c r="G23" s="4" t="s">
        <v>51</v>
      </c>
      <c r="H23" s="4" t="s">
        <v>23</v>
      </c>
      <c r="I23" s="6">
        <f>+I22*1.2+1.1</f>
        <v>133.1</v>
      </c>
      <c r="J23" s="6">
        <v>54</v>
      </c>
      <c r="K23" s="7">
        <f t="shared" si="0"/>
        <v>-79.099999999999994</v>
      </c>
    </row>
    <row r="24" spans="2:11" x14ac:dyDescent="0.2">
      <c r="B24" s="2">
        <f t="shared" si="1"/>
        <v>2015</v>
      </c>
      <c r="C24" s="59">
        <v>1</v>
      </c>
      <c r="D24" s="4" t="s">
        <v>59</v>
      </c>
      <c r="E24" s="1" t="s">
        <v>36</v>
      </c>
      <c r="F24" s="2">
        <v>40</v>
      </c>
      <c r="G24" s="1" t="s">
        <v>53</v>
      </c>
      <c r="H24" s="1" t="s">
        <v>24</v>
      </c>
      <c r="I24" s="6">
        <v>162</v>
      </c>
      <c r="J24" s="6">
        <v>123</v>
      </c>
      <c r="K24" s="7">
        <f t="shared" si="0"/>
        <v>-39</v>
      </c>
    </row>
    <row r="25" spans="2:11" x14ac:dyDescent="0.2">
      <c r="B25" s="2">
        <f t="shared" si="1"/>
        <v>2015</v>
      </c>
      <c r="C25" s="59">
        <v>1</v>
      </c>
      <c r="D25" s="4" t="s">
        <v>59</v>
      </c>
      <c r="E25" s="1" t="str">
        <f t="shared" si="2"/>
        <v>Z4</v>
      </c>
      <c r="F25" s="2">
        <v>43</v>
      </c>
      <c r="G25" s="1" t="s">
        <v>54</v>
      </c>
      <c r="H25" s="1" t="s">
        <v>25</v>
      </c>
      <c r="I25" s="6">
        <v>200</v>
      </c>
      <c r="J25" s="6">
        <f>+I25-100</f>
        <v>100</v>
      </c>
      <c r="K25" s="7">
        <f t="shared" si="0"/>
        <v>-100</v>
      </c>
    </row>
    <row r="26" spans="2:11" x14ac:dyDescent="0.2">
      <c r="B26" s="2">
        <f t="shared" si="1"/>
        <v>2015</v>
      </c>
      <c r="C26" s="59">
        <v>1</v>
      </c>
      <c r="D26" s="4" t="s">
        <v>59</v>
      </c>
      <c r="E26" s="1" t="str">
        <f t="shared" si="2"/>
        <v>Z4</v>
      </c>
      <c r="F26" s="2">
        <v>44</v>
      </c>
      <c r="G26" s="1" t="s">
        <v>56</v>
      </c>
      <c r="H26" s="1" t="s">
        <v>26</v>
      </c>
      <c r="I26" s="6">
        <f t="shared" si="3"/>
        <v>241.1</v>
      </c>
      <c r="J26" s="6">
        <v>143</v>
      </c>
      <c r="K26" s="7">
        <f t="shared" si="0"/>
        <v>-98.1</v>
      </c>
    </row>
    <row r="27" spans="2:11" x14ac:dyDescent="0.2">
      <c r="B27" s="2">
        <f t="shared" si="1"/>
        <v>2015</v>
      </c>
      <c r="C27" s="59">
        <v>1</v>
      </c>
      <c r="D27" s="4" t="s">
        <v>59</v>
      </c>
      <c r="E27" s="1" t="str">
        <f t="shared" si="2"/>
        <v>Z4</v>
      </c>
      <c r="F27" s="2">
        <v>43</v>
      </c>
      <c r="G27" s="1" t="s">
        <v>54</v>
      </c>
      <c r="H27" s="1" t="s">
        <v>27</v>
      </c>
      <c r="I27" s="2">
        <v>110</v>
      </c>
      <c r="J27" s="6">
        <v>14</v>
      </c>
      <c r="K27" s="7">
        <f t="shared" si="0"/>
        <v>-96</v>
      </c>
    </row>
    <row r="28" spans="2:11" x14ac:dyDescent="0.2">
      <c r="B28" s="2">
        <f t="shared" si="1"/>
        <v>2015</v>
      </c>
      <c r="C28" s="59">
        <v>1</v>
      </c>
      <c r="D28" s="4" t="s">
        <v>59</v>
      </c>
      <c r="E28" s="1" t="str">
        <f t="shared" si="2"/>
        <v>Z4</v>
      </c>
      <c r="F28" s="2">
        <v>44</v>
      </c>
      <c r="G28" s="1" t="s">
        <v>56</v>
      </c>
      <c r="H28" s="1" t="s">
        <v>28</v>
      </c>
      <c r="I28" s="6">
        <f>+I27*1.2+1.1</f>
        <v>133.1</v>
      </c>
      <c r="J28" s="6">
        <v>123</v>
      </c>
      <c r="K28" s="7">
        <f t="shared" si="0"/>
        <v>-10.099999999999994</v>
      </c>
    </row>
    <row r="29" spans="2:11" x14ac:dyDescent="0.2">
      <c r="B29" s="2">
        <f t="shared" si="1"/>
        <v>2015</v>
      </c>
      <c r="C29" s="59">
        <v>1</v>
      </c>
      <c r="D29" s="4" t="s">
        <v>59</v>
      </c>
      <c r="E29" s="1" t="str">
        <f t="shared" si="2"/>
        <v>Z4</v>
      </c>
      <c r="F29" s="2">
        <v>45</v>
      </c>
      <c r="G29" s="1" t="s">
        <v>55</v>
      </c>
      <c r="H29" s="1" t="s">
        <v>29</v>
      </c>
      <c r="I29" s="6">
        <f t="shared" si="3"/>
        <v>160.82</v>
      </c>
      <c r="J29" s="6">
        <v>34</v>
      </c>
      <c r="K29" s="7">
        <f t="shared" si="0"/>
        <v>-126.82</v>
      </c>
    </row>
    <row r="30" spans="2:11" x14ac:dyDescent="0.2">
      <c r="B30" s="2">
        <f t="shared" si="1"/>
        <v>2015</v>
      </c>
      <c r="C30" s="59">
        <v>1</v>
      </c>
      <c r="D30" s="4" t="s">
        <v>59</v>
      </c>
      <c r="E30" s="1" t="str">
        <f t="shared" si="2"/>
        <v>Z4</v>
      </c>
      <c r="F30" s="2">
        <v>46</v>
      </c>
      <c r="G30" s="1" t="s">
        <v>57</v>
      </c>
      <c r="H30" s="1" t="s">
        <v>30</v>
      </c>
      <c r="I30" s="6">
        <f t="shared" si="3"/>
        <v>194.08399999999997</v>
      </c>
      <c r="J30" s="6">
        <v>66</v>
      </c>
      <c r="K30" s="7">
        <f t="shared" si="0"/>
        <v>-128.08399999999997</v>
      </c>
    </row>
    <row r="31" spans="2:11" x14ac:dyDescent="0.2">
      <c r="B31" s="2">
        <f t="shared" si="1"/>
        <v>2015</v>
      </c>
      <c r="C31" s="59">
        <v>1</v>
      </c>
      <c r="D31" s="4" t="s">
        <v>59</v>
      </c>
      <c r="E31" s="1" t="str">
        <f t="shared" si="2"/>
        <v>Z4</v>
      </c>
      <c r="F31" s="2">
        <v>45</v>
      </c>
      <c r="G31" s="1" t="s">
        <v>55</v>
      </c>
      <c r="H31" s="1" t="s">
        <v>31</v>
      </c>
      <c r="I31" s="6">
        <v>321</v>
      </c>
      <c r="J31" s="6">
        <v>226</v>
      </c>
      <c r="K31" s="7">
        <f t="shared" si="0"/>
        <v>-95</v>
      </c>
    </row>
    <row r="32" spans="2:11" x14ac:dyDescent="0.2">
      <c r="B32" s="2">
        <f t="shared" si="1"/>
        <v>2015</v>
      </c>
      <c r="C32" s="59">
        <v>1</v>
      </c>
      <c r="D32" s="4" t="s">
        <v>59</v>
      </c>
      <c r="E32" s="1" t="str">
        <f t="shared" si="2"/>
        <v>Z4</v>
      </c>
      <c r="F32" s="2">
        <v>43</v>
      </c>
      <c r="G32" s="1" t="s">
        <v>54</v>
      </c>
      <c r="H32" s="1" t="s">
        <v>32</v>
      </c>
      <c r="I32" s="6">
        <f t="shared" si="3"/>
        <v>386.3</v>
      </c>
      <c r="J32" s="6">
        <v>657</v>
      </c>
      <c r="K32" s="7">
        <f t="shared" si="0"/>
        <v>270.7</v>
      </c>
    </row>
    <row r="33" spans="2:11" x14ac:dyDescent="0.2">
      <c r="B33" s="2">
        <f t="shared" si="1"/>
        <v>2015</v>
      </c>
      <c r="C33" s="59">
        <v>1</v>
      </c>
      <c r="D33" s="4" t="s">
        <v>62</v>
      </c>
      <c r="E33" s="4" t="s">
        <v>33</v>
      </c>
      <c r="F33" s="4">
        <v>10</v>
      </c>
      <c r="G33" s="4" t="s">
        <v>37</v>
      </c>
      <c r="H33" s="4" t="s">
        <v>4</v>
      </c>
      <c r="I33" s="6">
        <f>+I3</f>
        <v>133.1</v>
      </c>
      <c r="J33" s="6">
        <f>+J22</f>
        <v>23</v>
      </c>
      <c r="K33" s="7">
        <f t="shared" si="0"/>
        <v>-110.1</v>
      </c>
    </row>
    <row r="34" spans="2:11" x14ac:dyDescent="0.2">
      <c r="B34" s="2">
        <f t="shared" si="1"/>
        <v>2015</v>
      </c>
      <c r="C34" s="59">
        <f>+C33</f>
        <v>1</v>
      </c>
      <c r="D34" s="4" t="s">
        <v>62</v>
      </c>
      <c r="E34" s="4" t="str">
        <f>+E33</f>
        <v>Z1</v>
      </c>
      <c r="F34" s="4">
        <f>+F33</f>
        <v>10</v>
      </c>
      <c r="G34" s="4" t="s">
        <v>38</v>
      </c>
      <c r="H34" s="4" t="s">
        <v>5</v>
      </c>
      <c r="I34" s="6">
        <f>+I33*1.2+1.1</f>
        <v>160.82</v>
      </c>
      <c r="J34" s="6">
        <f t="shared" ref="J34:J49" si="4">+J23</f>
        <v>54</v>
      </c>
      <c r="K34" s="7">
        <f t="shared" si="0"/>
        <v>-106.82</v>
      </c>
    </row>
    <row r="35" spans="2:11" x14ac:dyDescent="0.2">
      <c r="B35" s="2">
        <f t="shared" si="1"/>
        <v>2015</v>
      </c>
      <c r="C35" s="59">
        <f t="shared" ref="C35:C63" si="5">+C34</f>
        <v>1</v>
      </c>
      <c r="D35" s="4" t="s">
        <v>62</v>
      </c>
      <c r="E35" s="4" t="str">
        <f t="shared" ref="E35:E40" si="6">+E34</f>
        <v>Z1</v>
      </c>
      <c r="F35" s="4">
        <v>12</v>
      </c>
      <c r="G35" s="4" t="s">
        <v>39</v>
      </c>
      <c r="H35" s="4" t="s">
        <v>6</v>
      </c>
      <c r="I35" s="6">
        <f>+I34*1.2+1.1</f>
        <v>194.08399999999997</v>
      </c>
      <c r="J35" s="6">
        <f t="shared" si="4"/>
        <v>123</v>
      </c>
      <c r="K35" s="7">
        <f t="shared" si="0"/>
        <v>-71.083999999999975</v>
      </c>
    </row>
    <row r="36" spans="2:11" x14ac:dyDescent="0.2">
      <c r="B36" s="2">
        <f t="shared" si="1"/>
        <v>2015</v>
      </c>
      <c r="C36" s="59">
        <f t="shared" si="5"/>
        <v>1</v>
      </c>
      <c r="D36" s="4" t="s">
        <v>62</v>
      </c>
      <c r="E36" s="4" t="str">
        <f t="shared" si="6"/>
        <v>Z1</v>
      </c>
      <c r="F36" s="4">
        <v>14</v>
      </c>
      <c r="G36" s="4" t="s">
        <v>40</v>
      </c>
      <c r="H36" s="4" t="s">
        <v>7</v>
      </c>
      <c r="I36" s="6">
        <f>+I35*1.2+1.1</f>
        <v>234.00079999999994</v>
      </c>
      <c r="J36" s="6">
        <f t="shared" si="4"/>
        <v>100</v>
      </c>
      <c r="K36" s="7">
        <f t="shared" si="0"/>
        <v>-134.00079999999994</v>
      </c>
    </row>
    <row r="37" spans="2:11" x14ac:dyDescent="0.2">
      <c r="B37" s="2">
        <f t="shared" si="1"/>
        <v>2015</v>
      </c>
      <c r="C37" s="59">
        <f t="shared" si="5"/>
        <v>1</v>
      </c>
      <c r="D37" s="4" t="s">
        <v>62</v>
      </c>
      <c r="E37" s="4" t="str">
        <f t="shared" si="6"/>
        <v>Z1</v>
      </c>
      <c r="F37" s="4">
        <v>15</v>
      </c>
      <c r="G37" s="4" t="s">
        <v>41</v>
      </c>
      <c r="H37" s="4" t="s">
        <v>8</v>
      </c>
      <c r="I37" s="6">
        <f>+I36*1.2+1.1</f>
        <v>281.90095999999994</v>
      </c>
      <c r="J37" s="6">
        <f t="shared" si="4"/>
        <v>143</v>
      </c>
      <c r="K37" s="7">
        <f t="shared" si="0"/>
        <v>-138.90095999999994</v>
      </c>
    </row>
    <row r="38" spans="2:11" x14ac:dyDescent="0.2">
      <c r="B38" s="2">
        <f t="shared" si="1"/>
        <v>2015</v>
      </c>
      <c r="C38" s="59">
        <f t="shared" si="5"/>
        <v>1</v>
      </c>
      <c r="D38" s="4" t="s">
        <v>62</v>
      </c>
      <c r="E38" s="4" t="str">
        <f t="shared" si="6"/>
        <v>Z1</v>
      </c>
      <c r="F38" s="4">
        <v>10</v>
      </c>
      <c r="G38" s="4" t="s">
        <v>37</v>
      </c>
      <c r="H38" s="4" t="s">
        <v>9</v>
      </c>
      <c r="I38" s="2">
        <v>110</v>
      </c>
      <c r="J38" s="6">
        <f>+J13</f>
        <v>54</v>
      </c>
      <c r="K38" s="7">
        <f t="shared" si="0"/>
        <v>-56</v>
      </c>
    </row>
    <row r="39" spans="2:11" x14ac:dyDescent="0.2">
      <c r="B39" s="2">
        <f t="shared" si="1"/>
        <v>2015</v>
      </c>
      <c r="C39" s="59">
        <f t="shared" si="5"/>
        <v>1</v>
      </c>
      <c r="D39" s="4" t="s">
        <v>62</v>
      </c>
      <c r="E39" s="4" t="str">
        <f t="shared" si="6"/>
        <v>Z1</v>
      </c>
      <c r="F39" s="4">
        <v>11</v>
      </c>
      <c r="G39" s="4" t="s">
        <v>42</v>
      </c>
      <c r="H39" s="4" t="s">
        <v>10</v>
      </c>
      <c r="I39" s="6">
        <f>+I38*1.2+1.1</f>
        <v>133.1</v>
      </c>
      <c r="J39" s="6">
        <f t="shared" si="4"/>
        <v>123</v>
      </c>
      <c r="K39" s="7">
        <f t="shared" si="0"/>
        <v>-10.099999999999994</v>
      </c>
    </row>
    <row r="40" spans="2:11" x14ac:dyDescent="0.2">
      <c r="B40" s="2">
        <f t="shared" si="1"/>
        <v>2015</v>
      </c>
      <c r="C40" s="59">
        <f t="shared" si="5"/>
        <v>1</v>
      </c>
      <c r="D40" s="4" t="s">
        <v>62</v>
      </c>
      <c r="E40" s="4" t="str">
        <f t="shared" si="6"/>
        <v>Z1</v>
      </c>
      <c r="F40" s="4">
        <v>12</v>
      </c>
      <c r="G40" s="4" t="s">
        <v>39</v>
      </c>
      <c r="H40" s="4" t="s">
        <v>11</v>
      </c>
      <c r="I40" s="6">
        <f>+I39*1.2+1.1</f>
        <v>160.82</v>
      </c>
      <c r="J40" s="6">
        <f t="shared" si="4"/>
        <v>34</v>
      </c>
      <c r="K40" s="7">
        <f t="shared" si="0"/>
        <v>-126.82</v>
      </c>
    </row>
    <row r="41" spans="2:11" x14ac:dyDescent="0.2">
      <c r="B41" s="2">
        <f t="shared" si="1"/>
        <v>2015</v>
      </c>
      <c r="C41" s="59">
        <f t="shared" si="5"/>
        <v>1</v>
      </c>
      <c r="D41" s="4" t="s">
        <v>62</v>
      </c>
      <c r="E41" s="1" t="s">
        <v>34</v>
      </c>
      <c r="F41" s="2">
        <v>20</v>
      </c>
      <c r="G41" s="1" t="s">
        <v>43</v>
      </c>
      <c r="H41" s="1" t="s">
        <v>12</v>
      </c>
      <c r="I41" s="6">
        <f>+I40*1.2+1.1</f>
        <v>194.08399999999997</v>
      </c>
      <c r="J41" s="6">
        <f t="shared" si="4"/>
        <v>66</v>
      </c>
      <c r="K41" s="7">
        <f t="shared" si="0"/>
        <v>-128.08399999999997</v>
      </c>
    </row>
    <row r="42" spans="2:11" x14ac:dyDescent="0.2">
      <c r="B42" s="2">
        <f t="shared" si="1"/>
        <v>2015</v>
      </c>
      <c r="C42" s="59">
        <f t="shared" si="5"/>
        <v>1</v>
      </c>
      <c r="D42" s="4" t="s">
        <v>62</v>
      </c>
      <c r="E42" s="1" t="str">
        <f t="shared" ref="E42:E48" si="7">+E41</f>
        <v>Z2</v>
      </c>
      <c r="F42" s="2">
        <v>22</v>
      </c>
      <c r="G42" s="1" t="s">
        <v>44</v>
      </c>
      <c r="H42" s="1" t="s">
        <v>13</v>
      </c>
      <c r="I42" s="6">
        <v>134</v>
      </c>
      <c r="J42" s="6">
        <v>78</v>
      </c>
      <c r="K42" s="7">
        <f t="shared" si="0"/>
        <v>-56</v>
      </c>
    </row>
    <row r="43" spans="2:11" x14ac:dyDescent="0.2">
      <c r="B43" s="2">
        <f t="shared" si="1"/>
        <v>2015</v>
      </c>
      <c r="C43" s="59">
        <f t="shared" si="5"/>
        <v>1</v>
      </c>
      <c r="D43" s="4" t="s">
        <v>62</v>
      </c>
      <c r="E43" s="1" t="str">
        <f t="shared" si="7"/>
        <v>Z2</v>
      </c>
      <c r="F43" s="2">
        <v>24</v>
      </c>
      <c r="G43" s="1" t="s">
        <v>45</v>
      </c>
      <c r="H43" s="1" t="s">
        <v>14</v>
      </c>
      <c r="I43" s="2">
        <v>110</v>
      </c>
      <c r="J43" s="6">
        <v>89</v>
      </c>
      <c r="K43" s="7">
        <f t="shared" si="0"/>
        <v>-21</v>
      </c>
    </row>
    <row r="44" spans="2:11" x14ac:dyDescent="0.2">
      <c r="B44" s="2">
        <f t="shared" si="1"/>
        <v>2015</v>
      </c>
      <c r="C44" s="59">
        <f t="shared" si="5"/>
        <v>1</v>
      </c>
      <c r="D44" s="4" t="s">
        <v>62</v>
      </c>
      <c r="E44" s="1" t="str">
        <f t="shared" si="7"/>
        <v>Z2</v>
      </c>
      <c r="F44" s="2">
        <v>24</v>
      </c>
      <c r="G44" s="1" t="s">
        <v>45</v>
      </c>
      <c r="H44" s="1" t="s">
        <v>15</v>
      </c>
      <c r="I44" s="6">
        <v>123</v>
      </c>
      <c r="J44" s="6">
        <f t="shared" si="4"/>
        <v>23</v>
      </c>
      <c r="K44" s="7">
        <f t="shared" si="0"/>
        <v>-100</v>
      </c>
    </row>
    <row r="45" spans="2:11" x14ac:dyDescent="0.2">
      <c r="B45" s="2">
        <f t="shared" si="1"/>
        <v>2015</v>
      </c>
      <c r="C45" s="59">
        <f t="shared" si="5"/>
        <v>1</v>
      </c>
      <c r="D45" s="4" t="s">
        <v>62</v>
      </c>
      <c r="E45" s="1" t="str">
        <f t="shared" si="7"/>
        <v>Z2</v>
      </c>
      <c r="F45" s="2">
        <v>25</v>
      </c>
      <c r="G45" s="1" t="s">
        <v>46</v>
      </c>
      <c r="H45" s="1" t="s">
        <v>16</v>
      </c>
      <c r="I45" s="6">
        <f>+I44*1.2+1.1</f>
        <v>148.69999999999999</v>
      </c>
      <c r="J45" s="6">
        <f t="shared" si="4"/>
        <v>54</v>
      </c>
      <c r="K45" s="7">
        <f t="shared" si="0"/>
        <v>-94.699999999999989</v>
      </c>
    </row>
    <row r="46" spans="2:11" x14ac:dyDescent="0.2">
      <c r="B46" s="2">
        <f t="shared" si="1"/>
        <v>2015</v>
      </c>
      <c r="C46" s="59">
        <f t="shared" si="5"/>
        <v>1</v>
      </c>
      <c r="D46" s="4" t="s">
        <v>62</v>
      </c>
      <c r="E46" s="1" t="str">
        <f t="shared" si="7"/>
        <v>Z2</v>
      </c>
      <c r="F46" s="2">
        <v>26</v>
      </c>
      <c r="G46" s="1" t="s">
        <v>48</v>
      </c>
      <c r="H46" s="1" t="s">
        <v>17</v>
      </c>
      <c r="I46" s="6">
        <f>+I45*1.2+1.1</f>
        <v>179.53999999999996</v>
      </c>
      <c r="J46" s="6">
        <f t="shared" si="4"/>
        <v>123</v>
      </c>
      <c r="K46" s="7">
        <f t="shared" si="0"/>
        <v>-56.539999999999964</v>
      </c>
    </row>
    <row r="47" spans="2:11" x14ac:dyDescent="0.2">
      <c r="B47" s="2">
        <f t="shared" si="1"/>
        <v>2015</v>
      </c>
      <c r="C47" s="59">
        <f t="shared" si="5"/>
        <v>1</v>
      </c>
      <c r="D47" s="4" t="s">
        <v>62</v>
      </c>
      <c r="E47" s="1" t="str">
        <f t="shared" si="7"/>
        <v>Z2</v>
      </c>
      <c r="F47" s="2">
        <v>22</v>
      </c>
      <c r="G47" s="1" t="s">
        <v>44</v>
      </c>
      <c r="H47" s="1" t="s">
        <v>18</v>
      </c>
      <c r="I47" s="6">
        <f>+I46*1.2+1.1</f>
        <v>216.54799999999994</v>
      </c>
      <c r="J47" s="6">
        <f t="shared" si="4"/>
        <v>100</v>
      </c>
      <c r="K47" s="7">
        <f t="shared" si="0"/>
        <v>-116.54799999999994</v>
      </c>
    </row>
    <row r="48" spans="2:11" x14ac:dyDescent="0.2">
      <c r="B48" s="2">
        <f t="shared" si="1"/>
        <v>2015</v>
      </c>
      <c r="C48" s="59">
        <f t="shared" si="5"/>
        <v>1</v>
      </c>
      <c r="D48" s="4" t="s">
        <v>62</v>
      </c>
      <c r="E48" s="1" t="str">
        <f t="shared" si="7"/>
        <v>Z2</v>
      </c>
      <c r="F48" s="2">
        <v>23</v>
      </c>
      <c r="G48" s="1" t="s">
        <v>47</v>
      </c>
      <c r="H48" s="1" t="s">
        <v>13</v>
      </c>
      <c r="I48" s="2">
        <v>110</v>
      </c>
      <c r="J48" s="6">
        <f t="shared" si="4"/>
        <v>143</v>
      </c>
      <c r="K48" s="7">
        <f t="shared" si="0"/>
        <v>33</v>
      </c>
    </row>
    <row r="49" spans="2:11" x14ac:dyDescent="0.2">
      <c r="B49" s="2">
        <f t="shared" si="1"/>
        <v>2015</v>
      </c>
      <c r="C49" s="59">
        <f t="shared" si="5"/>
        <v>1</v>
      </c>
      <c r="D49" s="4" t="s">
        <v>62</v>
      </c>
      <c r="E49" s="4" t="s">
        <v>35</v>
      </c>
      <c r="F49" s="4">
        <v>33</v>
      </c>
      <c r="G49" s="4" t="s">
        <v>49</v>
      </c>
      <c r="H49" s="4" t="s">
        <v>19</v>
      </c>
      <c r="I49" s="6">
        <f>+I48*1.2+1.1</f>
        <v>133.1</v>
      </c>
      <c r="J49" s="6">
        <f t="shared" si="4"/>
        <v>54</v>
      </c>
      <c r="K49" s="7">
        <f t="shared" si="0"/>
        <v>-79.099999999999994</v>
      </c>
    </row>
    <row r="50" spans="2:11" x14ac:dyDescent="0.2">
      <c r="B50" s="2">
        <f t="shared" si="1"/>
        <v>2015</v>
      </c>
      <c r="C50" s="59">
        <f t="shared" si="5"/>
        <v>1</v>
      </c>
      <c r="D50" s="4" t="s">
        <v>62</v>
      </c>
      <c r="E50" s="4" t="str">
        <f>+E49</f>
        <v>Z3</v>
      </c>
      <c r="F50" s="4">
        <v>33</v>
      </c>
      <c r="G50" s="4" t="s">
        <v>49</v>
      </c>
      <c r="H50" s="4" t="s">
        <v>6</v>
      </c>
      <c r="I50" s="6">
        <f>+I49*1.2+1.1</f>
        <v>160.82</v>
      </c>
      <c r="J50" s="6">
        <f>+J41</f>
        <v>66</v>
      </c>
      <c r="K50" s="7">
        <f t="shared" si="0"/>
        <v>-94.82</v>
      </c>
    </row>
    <row r="51" spans="2:11" x14ac:dyDescent="0.2">
      <c r="B51" s="2">
        <f t="shared" si="1"/>
        <v>2015</v>
      </c>
      <c r="C51" s="59">
        <f t="shared" si="5"/>
        <v>1</v>
      </c>
      <c r="D51" s="4" t="s">
        <v>62</v>
      </c>
      <c r="E51" s="4" t="str">
        <f>+E50</f>
        <v>Z3</v>
      </c>
      <c r="F51" s="4">
        <v>34</v>
      </c>
      <c r="G51" s="4" t="s">
        <v>50</v>
      </c>
      <c r="H51" s="4" t="s">
        <v>20</v>
      </c>
      <c r="I51" s="6">
        <f>+I50*1.2+1.1</f>
        <v>194.08399999999997</v>
      </c>
      <c r="J51" s="6">
        <f>+J42</f>
        <v>78</v>
      </c>
      <c r="K51" s="7">
        <f t="shared" si="0"/>
        <v>-116.08399999999997</v>
      </c>
    </row>
    <row r="52" spans="2:11" x14ac:dyDescent="0.2">
      <c r="B52" s="2">
        <f t="shared" si="1"/>
        <v>2015</v>
      </c>
      <c r="C52" s="59">
        <f t="shared" si="5"/>
        <v>1</v>
      </c>
      <c r="D52" s="4" t="s">
        <v>62</v>
      </c>
      <c r="E52" s="4" t="str">
        <f>+E51</f>
        <v>Z3</v>
      </c>
      <c r="F52" s="4">
        <v>35</v>
      </c>
      <c r="G52" s="4" t="s">
        <v>51</v>
      </c>
      <c r="H52" s="4" t="s">
        <v>21</v>
      </c>
      <c r="I52" s="6">
        <f>+I51*1.2+1.1</f>
        <v>234.00079999999994</v>
      </c>
      <c r="J52" s="6">
        <v>78</v>
      </c>
      <c r="K52" s="7">
        <f t="shared" si="0"/>
        <v>-156.00079999999994</v>
      </c>
    </row>
    <row r="53" spans="2:11" x14ac:dyDescent="0.2">
      <c r="B53" s="2">
        <f t="shared" si="1"/>
        <v>2015</v>
      </c>
      <c r="C53" s="59">
        <f t="shared" si="5"/>
        <v>1</v>
      </c>
      <c r="D53" s="4" t="s">
        <v>62</v>
      </c>
      <c r="E53" s="4" t="str">
        <f>+E52</f>
        <v>Z3</v>
      </c>
      <c r="F53" s="4">
        <v>36</v>
      </c>
      <c r="G53" s="4" t="s">
        <v>52</v>
      </c>
      <c r="H53" s="4" t="s">
        <v>22</v>
      </c>
      <c r="I53" s="2">
        <v>110</v>
      </c>
      <c r="J53" s="6">
        <f>+J44</f>
        <v>23</v>
      </c>
      <c r="K53" s="7">
        <f t="shared" si="0"/>
        <v>-87</v>
      </c>
    </row>
    <row r="54" spans="2:11" x14ac:dyDescent="0.2">
      <c r="B54" s="2">
        <f t="shared" si="1"/>
        <v>2015</v>
      </c>
      <c r="C54" s="59">
        <f t="shared" si="5"/>
        <v>1</v>
      </c>
      <c r="D54" s="4" t="s">
        <v>62</v>
      </c>
      <c r="E54" s="4" t="str">
        <f>+E53</f>
        <v>Z3</v>
      </c>
      <c r="F54" s="4">
        <v>35</v>
      </c>
      <c r="G54" s="4" t="s">
        <v>51</v>
      </c>
      <c r="H54" s="4" t="s">
        <v>23</v>
      </c>
      <c r="I54" s="6">
        <f>+I53*1.2+1.1</f>
        <v>133.1</v>
      </c>
      <c r="J54" s="6">
        <f>+J45</f>
        <v>54</v>
      </c>
      <c r="K54" s="7">
        <f t="shared" si="0"/>
        <v>-79.099999999999994</v>
      </c>
    </row>
    <row r="55" spans="2:11" x14ac:dyDescent="0.2">
      <c r="B55" s="2">
        <f t="shared" si="1"/>
        <v>2015</v>
      </c>
      <c r="C55" s="59">
        <f t="shared" si="5"/>
        <v>1</v>
      </c>
      <c r="D55" s="4" t="s">
        <v>62</v>
      </c>
      <c r="E55" s="1" t="s">
        <v>36</v>
      </c>
      <c r="F55" s="2">
        <v>40</v>
      </c>
      <c r="G55" s="1" t="s">
        <v>53</v>
      </c>
      <c r="H55" s="1" t="s">
        <v>24</v>
      </c>
      <c r="I55" s="6">
        <v>162</v>
      </c>
      <c r="J55" s="6">
        <f>+J46</f>
        <v>123</v>
      </c>
      <c r="K55" s="7">
        <f t="shared" si="0"/>
        <v>-39</v>
      </c>
    </row>
    <row r="56" spans="2:11" x14ac:dyDescent="0.2">
      <c r="B56" s="2">
        <f t="shared" si="1"/>
        <v>2015</v>
      </c>
      <c r="C56" s="59">
        <f t="shared" si="5"/>
        <v>1</v>
      </c>
      <c r="D56" s="4" t="s">
        <v>62</v>
      </c>
      <c r="E56" s="1" t="str">
        <f t="shared" ref="E56:E63" si="8">+E55</f>
        <v>Z4</v>
      </c>
      <c r="F56" s="2">
        <v>43</v>
      </c>
      <c r="G56" s="1" t="s">
        <v>54</v>
      </c>
      <c r="H56" s="1" t="s">
        <v>25</v>
      </c>
      <c r="I56" s="6">
        <v>135</v>
      </c>
      <c r="J56" s="6">
        <f>+J21</f>
        <v>122</v>
      </c>
      <c r="K56" s="7">
        <f t="shared" si="0"/>
        <v>-13</v>
      </c>
    </row>
    <row r="57" spans="2:11" x14ac:dyDescent="0.2">
      <c r="B57" s="2">
        <f t="shared" si="1"/>
        <v>2015</v>
      </c>
      <c r="C57" s="59">
        <f t="shared" si="5"/>
        <v>1</v>
      </c>
      <c r="D57" s="4" t="s">
        <v>62</v>
      </c>
      <c r="E57" s="1" t="str">
        <f t="shared" si="8"/>
        <v>Z4</v>
      </c>
      <c r="F57" s="2">
        <v>44</v>
      </c>
      <c r="G57" s="1" t="s">
        <v>56</v>
      </c>
      <c r="H57" s="1" t="s">
        <v>26</v>
      </c>
      <c r="I57" s="6">
        <v>128</v>
      </c>
      <c r="J57" s="6">
        <f t="shared" ref="J57:J62" si="9">+J22</f>
        <v>23</v>
      </c>
      <c r="K57" s="7">
        <f t="shared" si="0"/>
        <v>-105</v>
      </c>
    </row>
    <row r="58" spans="2:11" x14ac:dyDescent="0.2">
      <c r="B58" s="2">
        <f t="shared" si="1"/>
        <v>2015</v>
      </c>
      <c r="C58" s="59">
        <f t="shared" si="5"/>
        <v>1</v>
      </c>
      <c r="D58" s="4" t="s">
        <v>62</v>
      </c>
      <c r="E58" s="1" t="str">
        <f t="shared" si="8"/>
        <v>Z4</v>
      </c>
      <c r="F58" s="2">
        <v>43</v>
      </c>
      <c r="G58" s="1" t="s">
        <v>54</v>
      </c>
      <c r="H58" s="1" t="s">
        <v>27</v>
      </c>
      <c r="I58" s="2">
        <v>110</v>
      </c>
      <c r="J58" s="6">
        <f t="shared" si="9"/>
        <v>54</v>
      </c>
      <c r="K58" s="7">
        <f t="shared" si="0"/>
        <v>-56</v>
      </c>
    </row>
    <row r="59" spans="2:11" x14ac:dyDescent="0.2">
      <c r="B59" s="2">
        <f t="shared" si="1"/>
        <v>2015</v>
      </c>
      <c r="C59" s="59">
        <f t="shared" si="5"/>
        <v>1</v>
      </c>
      <c r="D59" s="4" t="s">
        <v>62</v>
      </c>
      <c r="E59" s="1" t="str">
        <f t="shared" si="8"/>
        <v>Z4</v>
      </c>
      <c r="F59" s="2">
        <v>44</v>
      </c>
      <c r="G59" s="1" t="s">
        <v>56</v>
      </c>
      <c r="H59" s="1" t="s">
        <v>28</v>
      </c>
      <c r="I59" s="6">
        <f>+I58*1.2+1.1</f>
        <v>133.1</v>
      </c>
      <c r="J59" s="6">
        <f t="shared" si="9"/>
        <v>123</v>
      </c>
      <c r="K59" s="7">
        <f t="shared" si="0"/>
        <v>-10.099999999999994</v>
      </c>
    </row>
    <row r="60" spans="2:11" x14ac:dyDescent="0.2">
      <c r="B60" s="2">
        <f t="shared" si="1"/>
        <v>2015</v>
      </c>
      <c r="C60" s="59">
        <f t="shared" si="5"/>
        <v>1</v>
      </c>
      <c r="D60" s="4" t="s">
        <v>62</v>
      </c>
      <c r="E60" s="1" t="str">
        <f t="shared" si="8"/>
        <v>Z4</v>
      </c>
      <c r="F60" s="2">
        <v>45</v>
      </c>
      <c r="G60" s="1" t="s">
        <v>55</v>
      </c>
      <c r="H60" s="1" t="s">
        <v>29</v>
      </c>
      <c r="I60" s="6">
        <f>+I59*1.2+1.1</f>
        <v>160.82</v>
      </c>
      <c r="J60" s="6">
        <f t="shared" si="9"/>
        <v>100</v>
      </c>
      <c r="K60" s="7">
        <f t="shared" si="0"/>
        <v>-60.819999999999993</v>
      </c>
    </row>
    <row r="61" spans="2:11" x14ac:dyDescent="0.2">
      <c r="B61" s="2">
        <f t="shared" si="1"/>
        <v>2015</v>
      </c>
      <c r="C61" s="59">
        <f t="shared" si="5"/>
        <v>1</v>
      </c>
      <c r="D61" s="4" t="s">
        <v>62</v>
      </c>
      <c r="E61" s="1" t="str">
        <f t="shared" si="8"/>
        <v>Z4</v>
      </c>
      <c r="F61" s="2">
        <v>46</v>
      </c>
      <c r="G61" s="1" t="s">
        <v>57</v>
      </c>
      <c r="H61" s="1" t="s">
        <v>30</v>
      </c>
      <c r="I61" s="6">
        <f>+I60*1.2+1.1</f>
        <v>194.08399999999997</v>
      </c>
      <c r="J61" s="6">
        <f t="shared" si="9"/>
        <v>143</v>
      </c>
      <c r="K61" s="7">
        <f t="shared" si="0"/>
        <v>-51.083999999999975</v>
      </c>
    </row>
    <row r="62" spans="2:11" x14ac:dyDescent="0.2">
      <c r="B62" s="2">
        <f t="shared" si="1"/>
        <v>2015</v>
      </c>
      <c r="C62" s="59">
        <f t="shared" si="5"/>
        <v>1</v>
      </c>
      <c r="D62" s="4" t="s">
        <v>62</v>
      </c>
      <c r="E62" s="1" t="str">
        <f t="shared" si="8"/>
        <v>Z4</v>
      </c>
      <c r="F62" s="2">
        <v>45</v>
      </c>
      <c r="G62" s="1" t="s">
        <v>55</v>
      </c>
      <c r="H62" s="1" t="s">
        <v>31</v>
      </c>
      <c r="I62" s="6">
        <v>239</v>
      </c>
      <c r="J62" s="6">
        <f t="shared" si="9"/>
        <v>14</v>
      </c>
      <c r="K62" s="7">
        <f t="shared" si="0"/>
        <v>-225</v>
      </c>
    </row>
    <row r="63" spans="2:11" ht="13.5" thickBot="1" x14ac:dyDescent="0.25">
      <c r="B63" s="2">
        <f t="shared" si="1"/>
        <v>2015</v>
      </c>
      <c r="C63" s="60">
        <f t="shared" si="5"/>
        <v>1</v>
      </c>
      <c r="D63" s="11" t="s">
        <v>62</v>
      </c>
      <c r="E63" s="12" t="str">
        <f t="shared" si="8"/>
        <v>Z4</v>
      </c>
      <c r="F63" s="13">
        <v>43</v>
      </c>
      <c r="G63" s="12" t="s">
        <v>54</v>
      </c>
      <c r="H63" s="12" t="s">
        <v>32</v>
      </c>
      <c r="I63" s="14">
        <f>+I62*1.2+1.1</f>
        <v>287.90000000000003</v>
      </c>
      <c r="J63" s="14">
        <v>690</v>
      </c>
      <c r="K63" s="15">
        <f t="shared" si="0"/>
        <v>402.09999999999997</v>
      </c>
    </row>
    <row r="64" spans="2:11" x14ac:dyDescent="0.2">
      <c r="B64" s="2">
        <f t="shared" si="1"/>
        <v>2015</v>
      </c>
      <c r="C64" s="61">
        <v>1</v>
      </c>
      <c r="D64" s="8" t="s">
        <v>63</v>
      </c>
      <c r="E64" s="8" t="s">
        <v>33</v>
      </c>
      <c r="F64" s="8">
        <v>10</v>
      </c>
      <c r="G64" s="8" t="s">
        <v>37</v>
      </c>
      <c r="H64" s="8" t="s">
        <v>4</v>
      </c>
      <c r="I64" s="9">
        <f>+I34</f>
        <v>160.82</v>
      </c>
      <c r="J64" s="9">
        <f>+J59</f>
        <v>123</v>
      </c>
      <c r="K64" s="10">
        <f t="shared" si="0"/>
        <v>-37.819999999999993</v>
      </c>
    </row>
    <row r="65" spans="2:11" x14ac:dyDescent="0.2">
      <c r="B65" s="2">
        <f t="shared" si="1"/>
        <v>2015</v>
      </c>
      <c r="C65" s="59">
        <f>+C64</f>
        <v>1</v>
      </c>
      <c r="D65" s="4" t="s">
        <v>63</v>
      </c>
      <c r="E65" s="4" t="str">
        <f>+E64</f>
        <v>Z1</v>
      </c>
      <c r="F65" s="4">
        <f>+F64</f>
        <v>10</v>
      </c>
      <c r="G65" s="4" t="s">
        <v>38</v>
      </c>
      <c r="H65" s="4" t="s">
        <v>5</v>
      </c>
      <c r="I65" s="6">
        <f>+I64*1.2+1.1</f>
        <v>194.08399999999997</v>
      </c>
      <c r="J65" s="6">
        <f>+J55</f>
        <v>123</v>
      </c>
      <c r="K65" s="7">
        <f t="shared" si="0"/>
        <v>-71.083999999999975</v>
      </c>
    </row>
    <row r="66" spans="2:11" x14ac:dyDescent="0.2">
      <c r="B66" s="2">
        <f t="shared" si="1"/>
        <v>2015</v>
      </c>
      <c r="C66" s="59">
        <f t="shared" ref="C66:C94" si="10">+C65</f>
        <v>1</v>
      </c>
      <c r="D66" s="4" t="s">
        <v>63</v>
      </c>
      <c r="E66" s="4" t="str">
        <f t="shared" ref="E66:E71" si="11">+E65</f>
        <v>Z1</v>
      </c>
      <c r="F66" s="4">
        <v>12</v>
      </c>
      <c r="G66" s="4" t="s">
        <v>39</v>
      </c>
      <c r="H66" s="4" t="s">
        <v>6</v>
      </c>
      <c r="I66" s="6">
        <f>+I65*1.2+1.1</f>
        <v>234.00079999999994</v>
      </c>
      <c r="J66" s="6">
        <f t="shared" ref="J66:J71" si="12">+J56</f>
        <v>122</v>
      </c>
      <c r="K66" s="7">
        <f t="shared" si="0"/>
        <v>-112.00079999999994</v>
      </c>
    </row>
    <row r="67" spans="2:11" x14ac:dyDescent="0.2">
      <c r="B67" s="2">
        <f t="shared" si="1"/>
        <v>2015</v>
      </c>
      <c r="C67" s="59">
        <f t="shared" si="10"/>
        <v>1</v>
      </c>
      <c r="D67" s="4" t="s">
        <v>63</v>
      </c>
      <c r="E67" s="4" t="str">
        <f t="shared" si="11"/>
        <v>Z1</v>
      </c>
      <c r="F67" s="4">
        <v>14</v>
      </c>
      <c r="G67" s="4" t="s">
        <v>40</v>
      </c>
      <c r="H67" s="4" t="s">
        <v>7</v>
      </c>
      <c r="I67" s="6">
        <f>+I66*1.2+1.1</f>
        <v>281.90095999999994</v>
      </c>
      <c r="J67" s="6">
        <f t="shared" si="12"/>
        <v>23</v>
      </c>
      <c r="K67" s="7">
        <f t="shared" ref="K67:K94" si="13">+J67-I67</f>
        <v>-258.90095999999994</v>
      </c>
    </row>
    <row r="68" spans="2:11" x14ac:dyDescent="0.2">
      <c r="B68" s="2">
        <f t="shared" ref="B68:B94" si="14">+B67</f>
        <v>2015</v>
      </c>
      <c r="C68" s="59">
        <f t="shared" si="10"/>
        <v>1</v>
      </c>
      <c r="D68" s="4" t="s">
        <v>63</v>
      </c>
      <c r="E68" s="4" t="str">
        <f t="shared" si="11"/>
        <v>Z1</v>
      </c>
      <c r="F68" s="4">
        <v>15</v>
      </c>
      <c r="G68" s="4" t="s">
        <v>41</v>
      </c>
      <c r="H68" s="4" t="s">
        <v>8</v>
      </c>
      <c r="I68" s="6">
        <f>+I67*1.2+1.1</f>
        <v>339.38115199999993</v>
      </c>
      <c r="J68" s="6">
        <f t="shared" si="12"/>
        <v>54</v>
      </c>
      <c r="K68" s="7">
        <f t="shared" si="13"/>
        <v>-285.38115199999993</v>
      </c>
    </row>
    <row r="69" spans="2:11" x14ac:dyDescent="0.2">
      <c r="B69" s="2">
        <f t="shared" si="14"/>
        <v>2015</v>
      </c>
      <c r="C69" s="59">
        <f t="shared" si="10"/>
        <v>1</v>
      </c>
      <c r="D69" s="4" t="s">
        <v>63</v>
      </c>
      <c r="E69" s="4" t="str">
        <f t="shared" si="11"/>
        <v>Z1</v>
      </c>
      <c r="F69" s="4">
        <v>10</v>
      </c>
      <c r="G69" s="4" t="s">
        <v>37</v>
      </c>
      <c r="H69" s="4" t="s">
        <v>9</v>
      </c>
      <c r="I69" s="2">
        <v>110</v>
      </c>
      <c r="J69" s="6">
        <f t="shared" si="12"/>
        <v>123</v>
      </c>
      <c r="K69" s="7">
        <f t="shared" si="13"/>
        <v>13</v>
      </c>
    </row>
    <row r="70" spans="2:11" x14ac:dyDescent="0.2">
      <c r="B70" s="2">
        <f t="shared" si="14"/>
        <v>2015</v>
      </c>
      <c r="C70" s="59">
        <f t="shared" si="10"/>
        <v>1</v>
      </c>
      <c r="D70" s="4" t="s">
        <v>63</v>
      </c>
      <c r="E70" s="4" t="str">
        <f t="shared" si="11"/>
        <v>Z1</v>
      </c>
      <c r="F70" s="4">
        <v>11</v>
      </c>
      <c r="G70" s="4" t="s">
        <v>42</v>
      </c>
      <c r="H70" s="4" t="s">
        <v>10</v>
      </c>
      <c r="I70" s="6">
        <f>+I69*1.2+1.1</f>
        <v>133.1</v>
      </c>
      <c r="J70" s="6">
        <f t="shared" si="12"/>
        <v>100</v>
      </c>
      <c r="K70" s="7">
        <f t="shared" si="13"/>
        <v>-33.099999999999994</v>
      </c>
    </row>
    <row r="71" spans="2:11" x14ac:dyDescent="0.2">
      <c r="B71" s="2">
        <f t="shared" si="14"/>
        <v>2015</v>
      </c>
      <c r="C71" s="59">
        <f t="shared" si="10"/>
        <v>1</v>
      </c>
      <c r="D71" s="4" t="s">
        <v>63</v>
      </c>
      <c r="E71" s="4" t="str">
        <f t="shared" si="11"/>
        <v>Z1</v>
      </c>
      <c r="F71" s="4">
        <v>12</v>
      </c>
      <c r="G71" s="4" t="s">
        <v>39</v>
      </c>
      <c r="H71" s="4" t="s">
        <v>11</v>
      </c>
      <c r="I71" s="6">
        <f>+I70*1.2+1.1</f>
        <v>160.82</v>
      </c>
      <c r="J71" s="6">
        <f t="shared" si="12"/>
        <v>143</v>
      </c>
      <c r="K71" s="7">
        <f t="shared" si="13"/>
        <v>-17.819999999999993</v>
      </c>
    </row>
    <row r="72" spans="2:11" x14ac:dyDescent="0.2">
      <c r="B72" s="2">
        <f t="shared" si="14"/>
        <v>2015</v>
      </c>
      <c r="C72" s="59">
        <f t="shared" si="10"/>
        <v>1</v>
      </c>
      <c r="D72" s="4" t="s">
        <v>63</v>
      </c>
      <c r="E72" s="1" t="s">
        <v>34</v>
      </c>
      <c r="F72" s="2">
        <v>20</v>
      </c>
      <c r="G72" s="1" t="s">
        <v>43</v>
      </c>
      <c r="H72" s="1" t="s">
        <v>12</v>
      </c>
      <c r="I72" s="6">
        <f>+I71*1.2+1.1</f>
        <v>194.08399999999997</v>
      </c>
      <c r="J72" s="6">
        <f>+J46</f>
        <v>123</v>
      </c>
      <c r="K72" s="7">
        <f t="shared" si="13"/>
        <v>-71.083999999999975</v>
      </c>
    </row>
    <row r="73" spans="2:11" x14ac:dyDescent="0.2">
      <c r="B73" s="2">
        <f t="shared" si="14"/>
        <v>2015</v>
      </c>
      <c r="C73" s="59">
        <f t="shared" si="10"/>
        <v>1</v>
      </c>
      <c r="D73" s="4" t="s">
        <v>63</v>
      </c>
      <c r="E73" s="1" t="str">
        <f t="shared" ref="E73:E79" si="15">+E72</f>
        <v>Z2</v>
      </c>
      <c r="F73" s="2">
        <v>22</v>
      </c>
      <c r="G73" s="1" t="s">
        <v>44</v>
      </c>
      <c r="H73" s="1" t="s">
        <v>13</v>
      </c>
      <c r="I73" s="6">
        <v>134</v>
      </c>
      <c r="J73" s="6">
        <f>+I73-110</f>
        <v>24</v>
      </c>
      <c r="K73" s="7">
        <f t="shared" si="13"/>
        <v>-110</v>
      </c>
    </row>
    <row r="74" spans="2:11" x14ac:dyDescent="0.2">
      <c r="B74" s="2">
        <f t="shared" si="14"/>
        <v>2015</v>
      </c>
      <c r="C74" s="59">
        <f t="shared" si="10"/>
        <v>1</v>
      </c>
      <c r="D74" s="4" t="s">
        <v>63</v>
      </c>
      <c r="E74" s="1" t="str">
        <f t="shared" si="15"/>
        <v>Z2</v>
      </c>
      <c r="F74" s="2">
        <v>24</v>
      </c>
      <c r="G74" s="1" t="s">
        <v>45</v>
      </c>
      <c r="H74" s="1" t="s">
        <v>14</v>
      </c>
      <c r="I74" s="2">
        <v>110</v>
      </c>
      <c r="J74" s="6">
        <f>+J54</f>
        <v>54</v>
      </c>
      <c r="K74" s="7">
        <f t="shared" si="13"/>
        <v>-56</v>
      </c>
    </row>
    <row r="75" spans="2:11" x14ac:dyDescent="0.2">
      <c r="B75" s="2">
        <f t="shared" si="14"/>
        <v>2015</v>
      </c>
      <c r="C75" s="59">
        <f t="shared" si="10"/>
        <v>1</v>
      </c>
      <c r="D75" s="4" t="s">
        <v>63</v>
      </c>
      <c r="E75" s="1" t="str">
        <f t="shared" si="15"/>
        <v>Z2</v>
      </c>
      <c r="F75" s="2">
        <v>24</v>
      </c>
      <c r="G75" s="1" t="s">
        <v>45</v>
      </c>
      <c r="H75" s="1" t="s">
        <v>15</v>
      </c>
      <c r="I75" s="6">
        <v>123</v>
      </c>
      <c r="J75" s="6">
        <v>78</v>
      </c>
      <c r="K75" s="7">
        <f t="shared" si="13"/>
        <v>-45</v>
      </c>
    </row>
    <row r="76" spans="2:11" x14ac:dyDescent="0.2">
      <c r="B76" s="2">
        <f t="shared" si="14"/>
        <v>2015</v>
      </c>
      <c r="C76" s="59">
        <f t="shared" si="10"/>
        <v>1</v>
      </c>
      <c r="D76" s="4" t="s">
        <v>63</v>
      </c>
      <c r="E76" s="1" t="str">
        <f t="shared" si="15"/>
        <v>Z2</v>
      </c>
      <c r="F76" s="2">
        <v>25</v>
      </c>
      <c r="G76" s="1" t="s">
        <v>46</v>
      </c>
      <c r="H76" s="1" t="s">
        <v>16</v>
      </c>
      <c r="I76" s="6">
        <f>+I75*1.2+1.1</f>
        <v>148.69999999999999</v>
      </c>
      <c r="J76" s="6">
        <f>+J56</f>
        <v>122</v>
      </c>
      <c r="K76" s="7">
        <f t="shared" si="13"/>
        <v>-26.699999999999989</v>
      </c>
    </row>
    <row r="77" spans="2:11" x14ac:dyDescent="0.2">
      <c r="B77" s="2">
        <f t="shared" si="14"/>
        <v>2015</v>
      </c>
      <c r="C77" s="59">
        <f t="shared" si="10"/>
        <v>1</v>
      </c>
      <c r="D77" s="4" t="s">
        <v>63</v>
      </c>
      <c r="E77" s="1" t="str">
        <f t="shared" si="15"/>
        <v>Z2</v>
      </c>
      <c r="F77" s="2">
        <v>26</v>
      </c>
      <c r="G77" s="1" t="s">
        <v>48</v>
      </c>
      <c r="H77" s="1" t="s">
        <v>17</v>
      </c>
      <c r="I77" s="6">
        <f>+I76*1.2+1.1</f>
        <v>179.53999999999996</v>
      </c>
      <c r="J77" s="6">
        <f>+J57</f>
        <v>23</v>
      </c>
      <c r="K77" s="7">
        <f t="shared" si="13"/>
        <v>-156.53999999999996</v>
      </c>
    </row>
    <row r="78" spans="2:11" x14ac:dyDescent="0.2">
      <c r="B78" s="2">
        <f t="shared" si="14"/>
        <v>2015</v>
      </c>
      <c r="C78" s="59">
        <f t="shared" si="10"/>
        <v>1</v>
      </c>
      <c r="D78" s="4" t="s">
        <v>63</v>
      </c>
      <c r="E78" s="1" t="str">
        <f t="shared" si="15"/>
        <v>Z2</v>
      </c>
      <c r="F78" s="2">
        <v>22</v>
      </c>
      <c r="G78" s="1" t="s">
        <v>44</v>
      </c>
      <c r="H78" s="1" t="s">
        <v>18</v>
      </c>
      <c r="I78" s="6">
        <f>+I77*1.2+1.1</f>
        <v>216.54799999999994</v>
      </c>
      <c r="J78" s="6">
        <f>+J58</f>
        <v>54</v>
      </c>
      <c r="K78" s="7">
        <f t="shared" si="13"/>
        <v>-162.54799999999994</v>
      </c>
    </row>
    <row r="79" spans="2:11" x14ac:dyDescent="0.2">
      <c r="B79" s="2">
        <f t="shared" si="14"/>
        <v>2015</v>
      </c>
      <c r="C79" s="59">
        <f t="shared" si="10"/>
        <v>1</v>
      </c>
      <c r="D79" s="4" t="s">
        <v>63</v>
      </c>
      <c r="E79" s="1" t="str">
        <f t="shared" si="15"/>
        <v>Z2</v>
      </c>
      <c r="F79" s="2">
        <v>23</v>
      </c>
      <c r="G79" s="1" t="s">
        <v>47</v>
      </c>
      <c r="H79" s="1" t="s">
        <v>13</v>
      </c>
      <c r="I79" s="2">
        <v>110</v>
      </c>
      <c r="J79" s="6">
        <f>+J59</f>
        <v>123</v>
      </c>
      <c r="K79" s="7">
        <f t="shared" si="13"/>
        <v>13</v>
      </c>
    </row>
    <row r="80" spans="2:11" x14ac:dyDescent="0.2">
      <c r="B80" s="2">
        <f t="shared" si="14"/>
        <v>2015</v>
      </c>
      <c r="C80" s="59">
        <f t="shared" si="10"/>
        <v>1</v>
      </c>
      <c r="D80" s="4" t="s">
        <v>63</v>
      </c>
      <c r="E80" s="4" t="s">
        <v>35</v>
      </c>
      <c r="F80" s="4">
        <v>33</v>
      </c>
      <c r="G80" s="4" t="s">
        <v>49</v>
      </c>
      <c r="H80" s="4" t="s">
        <v>19</v>
      </c>
      <c r="I80" s="6">
        <f>+I79*1.2+1.1</f>
        <v>133.1</v>
      </c>
      <c r="J80" s="6">
        <f>+J60</f>
        <v>100</v>
      </c>
      <c r="K80" s="7">
        <f t="shared" si="13"/>
        <v>-33.099999999999994</v>
      </c>
    </row>
    <row r="81" spans="2:11" x14ac:dyDescent="0.2">
      <c r="B81" s="2">
        <f t="shared" si="14"/>
        <v>2015</v>
      </c>
      <c r="C81" s="59">
        <f t="shared" si="10"/>
        <v>1</v>
      </c>
      <c r="D81" s="4" t="s">
        <v>63</v>
      </c>
      <c r="E81" s="4" t="str">
        <f>+E80</f>
        <v>Z3</v>
      </c>
      <c r="F81" s="4">
        <v>33</v>
      </c>
      <c r="G81" s="4" t="s">
        <v>49</v>
      </c>
      <c r="H81" s="4" t="s">
        <v>6</v>
      </c>
      <c r="I81" s="6">
        <f>+I80*1.2+1.1</f>
        <v>160.82</v>
      </c>
      <c r="J81" s="6">
        <f>+J56</f>
        <v>122</v>
      </c>
      <c r="K81" s="7">
        <f t="shared" si="13"/>
        <v>-38.819999999999993</v>
      </c>
    </row>
    <row r="82" spans="2:11" x14ac:dyDescent="0.2">
      <c r="B82" s="2">
        <f t="shared" si="14"/>
        <v>2015</v>
      </c>
      <c r="C82" s="59">
        <f t="shared" si="10"/>
        <v>1</v>
      </c>
      <c r="D82" s="4" t="s">
        <v>63</v>
      </c>
      <c r="E82" s="4" t="str">
        <f>+E81</f>
        <v>Z3</v>
      </c>
      <c r="F82" s="4">
        <v>34</v>
      </c>
      <c r="G82" s="4" t="s">
        <v>50</v>
      </c>
      <c r="H82" s="4" t="s">
        <v>20</v>
      </c>
      <c r="I82" s="6">
        <f>+I81*1.2+1.1</f>
        <v>194.08399999999997</v>
      </c>
      <c r="J82" s="6">
        <f>+J57</f>
        <v>23</v>
      </c>
      <c r="K82" s="7">
        <f t="shared" si="13"/>
        <v>-171.08399999999997</v>
      </c>
    </row>
    <row r="83" spans="2:11" x14ac:dyDescent="0.2">
      <c r="B83" s="2">
        <f t="shared" si="14"/>
        <v>2015</v>
      </c>
      <c r="C83" s="59">
        <f t="shared" si="10"/>
        <v>1</v>
      </c>
      <c r="D83" s="4" t="s">
        <v>63</v>
      </c>
      <c r="E83" s="4" t="str">
        <f>+E82</f>
        <v>Z3</v>
      </c>
      <c r="F83" s="4">
        <v>35</v>
      </c>
      <c r="G83" s="4" t="s">
        <v>51</v>
      </c>
      <c r="H83" s="4" t="s">
        <v>21</v>
      </c>
      <c r="I83" s="6">
        <f>+I82*1.2+1.1</f>
        <v>234.00079999999994</v>
      </c>
      <c r="J83" s="6">
        <f>+J58</f>
        <v>54</v>
      </c>
      <c r="K83" s="7">
        <f t="shared" si="13"/>
        <v>-180.00079999999994</v>
      </c>
    </row>
    <row r="84" spans="2:11" x14ac:dyDescent="0.2">
      <c r="B84" s="2">
        <f t="shared" si="14"/>
        <v>2015</v>
      </c>
      <c r="C84" s="59">
        <f t="shared" si="10"/>
        <v>1</v>
      </c>
      <c r="D84" s="4" t="s">
        <v>63</v>
      </c>
      <c r="E84" s="4" t="str">
        <f>+E83</f>
        <v>Z3</v>
      </c>
      <c r="F84" s="4">
        <v>36</v>
      </c>
      <c r="G84" s="4" t="s">
        <v>52</v>
      </c>
      <c r="H84" s="4" t="s">
        <v>22</v>
      </c>
      <c r="I84" s="2">
        <v>110</v>
      </c>
      <c r="J84" s="6">
        <v>100</v>
      </c>
      <c r="K84" s="7">
        <f t="shared" si="13"/>
        <v>-10</v>
      </c>
    </row>
    <row r="85" spans="2:11" x14ac:dyDescent="0.2">
      <c r="B85" s="2">
        <f t="shared" si="14"/>
        <v>2015</v>
      </c>
      <c r="C85" s="59">
        <f t="shared" si="10"/>
        <v>1</v>
      </c>
      <c r="D85" s="4" t="s">
        <v>63</v>
      </c>
      <c r="E85" s="4" t="str">
        <f>+E84</f>
        <v>Z3</v>
      </c>
      <c r="F85" s="4">
        <v>35</v>
      </c>
      <c r="G85" s="4" t="s">
        <v>51</v>
      </c>
      <c r="H85" s="4" t="s">
        <v>23</v>
      </c>
      <c r="I85" s="6">
        <f>+I84*1.2+1.1</f>
        <v>133.1</v>
      </c>
      <c r="J85" s="6">
        <f>+J60</f>
        <v>100</v>
      </c>
      <c r="K85" s="7">
        <f t="shared" si="13"/>
        <v>-33.099999999999994</v>
      </c>
    </row>
    <row r="86" spans="2:11" x14ac:dyDescent="0.2">
      <c r="B86" s="2">
        <f t="shared" si="14"/>
        <v>2015</v>
      </c>
      <c r="C86" s="59">
        <f t="shared" si="10"/>
        <v>1</v>
      </c>
      <c r="D86" s="4" t="s">
        <v>63</v>
      </c>
      <c r="E86" s="1" t="s">
        <v>36</v>
      </c>
      <c r="F86" s="2">
        <v>40</v>
      </c>
      <c r="G86" s="1" t="s">
        <v>53</v>
      </c>
      <c r="H86" s="1" t="s">
        <v>24</v>
      </c>
      <c r="I86" s="6">
        <v>162</v>
      </c>
      <c r="J86" s="6">
        <f>+J61</f>
        <v>143</v>
      </c>
      <c r="K86" s="7">
        <f t="shared" si="13"/>
        <v>-19</v>
      </c>
    </row>
    <row r="87" spans="2:11" x14ac:dyDescent="0.2">
      <c r="B87" s="2">
        <f t="shared" si="14"/>
        <v>2015</v>
      </c>
      <c r="C87" s="59">
        <f t="shared" si="10"/>
        <v>1</v>
      </c>
      <c r="D87" s="4" t="s">
        <v>63</v>
      </c>
      <c r="E87" s="1" t="str">
        <f t="shared" ref="E87:E94" si="16">+E86</f>
        <v>Z4</v>
      </c>
      <c r="F87" s="2">
        <v>43</v>
      </c>
      <c r="G87" s="1" t="s">
        <v>54</v>
      </c>
      <c r="H87" s="1" t="s">
        <v>25</v>
      </c>
      <c r="I87" s="6">
        <v>135</v>
      </c>
      <c r="J87" s="6">
        <f>+J76</f>
        <v>122</v>
      </c>
      <c r="K87" s="7">
        <f t="shared" si="13"/>
        <v>-13</v>
      </c>
    </row>
    <row r="88" spans="2:11" x14ac:dyDescent="0.2">
      <c r="B88" s="2">
        <f t="shared" si="14"/>
        <v>2015</v>
      </c>
      <c r="C88" s="59">
        <f t="shared" si="10"/>
        <v>1</v>
      </c>
      <c r="D88" s="4" t="s">
        <v>63</v>
      </c>
      <c r="E88" s="1" t="str">
        <f t="shared" si="16"/>
        <v>Z4</v>
      </c>
      <c r="F88" s="2">
        <v>44</v>
      </c>
      <c r="G88" s="1" t="s">
        <v>56</v>
      </c>
      <c r="H88" s="1" t="s">
        <v>26</v>
      </c>
      <c r="I88" s="6">
        <v>128</v>
      </c>
      <c r="J88" s="6">
        <f>+J77</f>
        <v>23</v>
      </c>
      <c r="K88" s="7">
        <f t="shared" si="13"/>
        <v>-105</v>
      </c>
    </row>
    <row r="89" spans="2:11" x14ac:dyDescent="0.2">
      <c r="B89" s="2">
        <f t="shared" si="14"/>
        <v>2015</v>
      </c>
      <c r="C89" s="59">
        <f t="shared" si="10"/>
        <v>1</v>
      </c>
      <c r="D89" s="4" t="s">
        <v>63</v>
      </c>
      <c r="E89" s="1" t="str">
        <f t="shared" si="16"/>
        <v>Z4</v>
      </c>
      <c r="F89" s="2">
        <v>43</v>
      </c>
      <c r="G89" s="1" t="s">
        <v>54</v>
      </c>
      <c r="H89" s="1" t="s">
        <v>27</v>
      </c>
      <c r="I89" s="2">
        <v>110</v>
      </c>
      <c r="J89" s="6">
        <f>+J78</f>
        <v>54</v>
      </c>
      <c r="K89" s="7">
        <f t="shared" si="13"/>
        <v>-56</v>
      </c>
    </row>
    <row r="90" spans="2:11" x14ac:dyDescent="0.2">
      <c r="B90" s="2">
        <f t="shared" si="14"/>
        <v>2015</v>
      </c>
      <c r="C90" s="59">
        <f t="shared" si="10"/>
        <v>1</v>
      </c>
      <c r="D90" s="4" t="s">
        <v>63</v>
      </c>
      <c r="E90" s="1" t="str">
        <f t="shared" si="16"/>
        <v>Z4</v>
      </c>
      <c r="F90" s="2">
        <v>44</v>
      </c>
      <c r="G90" s="1" t="s">
        <v>56</v>
      </c>
      <c r="H90" s="1" t="s">
        <v>28</v>
      </c>
      <c r="I90" s="6">
        <f>+I89*1.2+1.1</f>
        <v>133.1</v>
      </c>
      <c r="J90" s="6">
        <f>+J79</f>
        <v>123</v>
      </c>
      <c r="K90" s="7">
        <f t="shared" si="13"/>
        <v>-10.099999999999994</v>
      </c>
    </row>
    <row r="91" spans="2:11" x14ac:dyDescent="0.2">
      <c r="B91" s="2">
        <f t="shared" si="14"/>
        <v>2015</v>
      </c>
      <c r="C91" s="59">
        <f t="shared" si="10"/>
        <v>1</v>
      </c>
      <c r="D91" s="4" t="s">
        <v>63</v>
      </c>
      <c r="E91" s="1" t="str">
        <f t="shared" si="16"/>
        <v>Z4</v>
      </c>
      <c r="F91" s="2">
        <v>45</v>
      </c>
      <c r="G91" s="1" t="s">
        <v>55</v>
      </c>
      <c r="H91" s="1" t="s">
        <v>29</v>
      </c>
      <c r="I91" s="6">
        <f>+I90*1.2+1.1</f>
        <v>160.82</v>
      </c>
      <c r="J91" s="6">
        <f>+J87</f>
        <v>122</v>
      </c>
      <c r="K91" s="7">
        <f t="shared" si="13"/>
        <v>-38.819999999999993</v>
      </c>
    </row>
    <row r="92" spans="2:11" x14ac:dyDescent="0.2">
      <c r="B92" s="2">
        <f t="shared" si="14"/>
        <v>2015</v>
      </c>
      <c r="C92" s="59">
        <f t="shared" si="10"/>
        <v>1</v>
      </c>
      <c r="D92" s="4" t="s">
        <v>63</v>
      </c>
      <c r="E92" s="1" t="str">
        <f t="shared" si="16"/>
        <v>Z4</v>
      </c>
      <c r="F92" s="2">
        <v>46</v>
      </c>
      <c r="G92" s="1" t="s">
        <v>57</v>
      </c>
      <c r="H92" s="1" t="s">
        <v>30</v>
      </c>
      <c r="I92" s="6">
        <f>+I91*1.2+1.1</f>
        <v>194.08399999999997</v>
      </c>
      <c r="J92" s="6">
        <f>+J88</f>
        <v>23</v>
      </c>
      <c r="K92" s="7">
        <f t="shared" si="13"/>
        <v>-171.08399999999997</v>
      </c>
    </row>
    <row r="93" spans="2:11" x14ac:dyDescent="0.2">
      <c r="B93" s="2">
        <f t="shared" si="14"/>
        <v>2015</v>
      </c>
      <c r="C93" s="59">
        <f t="shared" si="10"/>
        <v>1</v>
      </c>
      <c r="D93" s="4" t="s">
        <v>63</v>
      </c>
      <c r="E93" s="1" t="str">
        <f t="shared" si="16"/>
        <v>Z4</v>
      </c>
      <c r="F93" s="2">
        <v>45</v>
      </c>
      <c r="G93" s="1" t="s">
        <v>55</v>
      </c>
      <c r="H93" s="1" t="s">
        <v>31</v>
      </c>
      <c r="I93" s="6">
        <v>239</v>
      </c>
      <c r="J93" s="6">
        <f>+J89</f>
        <v>54</v>
      </c>
      <c r="K93" s="7">
        <f t="shared" si="13"/>
        <v>-185</v>
      </c>
    </row>
    <row r="94" spans="2:11" x14ac:dyDescent="0.2">
      <c r="B94" s="2">
        <f t="shared" si="14"/>
        <v>2015</v>
      </c>
      <c r="C94" s="59">
        <f t="shared" si="10"/>
        <v>1</v>
      </c>
      <c r="D94" s="4" t="s">
        <v>63</v>
      </c>
      <c r="E94" s="1" t="str">
        <f t="shared" si="16"/>
        <v>Z4</v>
      </c>
      <c r="F94" s="2">
        <v>43</v>
      </c>
      <c r="G94" s="1" t="s">
        <v>54</v>
      </c>
      <c r="H94" s="1" t="s">
        <v>32</v>
      </c>
      <c r="I94" s="6">
        <f>+I93*1.2+1.1</f>
        <v>287.90000000000003</v>
      </c>
      <c r="J94" s="6">
        <v>678</v>
      </c>
      <c r="K94" s="7">
        <f t="shared" si="13"/>
        <v>390.09999999999997</v>
      </c>
    </row>
  </sheetData>
  <phoneticPr fontId="1" type="noConversion"/>
  <pageMargins left="0.75" right="0.75" top="1" bottom="1" header="0" footer="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7"/>
  <sheetViews>
    <sheetView showGridLines="0" tabSelected="1" topLeftCell="A34" workbookViewId="0">
      <selection activeCell="J60" sqref="J60"/>
    </sheetView>
  </sheetViews>
  <sheetFormatPr baseColWidth="10" defaultRowHeight="12.75" x14ac:dyDescent="0.2"/>
  <cols>
    <col min="1" max="1" width="13.7109375" customWidth="1"/>
    <col min="3" max="3" width="5.5703125" customWidth="1"/>
    <col min="4" max="4" width="14.140625" customWidth="1"/>
    <col min="5" max="5" width="3.42578125" customWidth="1"/>
    <col min="7" max="7" width="3.5703125" customWidth="1"/>
    <col min="9" max="9" width="3.140625" customWidth="1"/>
    <col min="11" max="11" width="4.28515625" customWidth="1"/>
    <col min="12" max="12" width="19.28515625" customWidth="1"/>
    <col min="13" max="13" width="16.5703125" customWidth="1"/>
  </cols>
  <sheetData>
    <row r="1" spans="2:13" ht="13.5" thickBot="1" x14ac:dyDescent="0.25"/>
    <row r="2" spans="2:13" ht="13.5" thickBot="1" x14ac:dyDescent="0.25">
      <c r="B2" s="24" t="s">
        <v>58</v>
      </c>
      <c r="D2" s="24" t="s">
        <v>73</v>
      </c>
      <c r="F2" s="27" t="s">
        <v>1</v>
      </c>
      <c r="H2" s="27" t="s">
        <v>2</v>
      </c>
      <c r="J2" s="27" t="s">
        <v>3</v>
      </c>
      <c r="L2" s="33" t="s">
        <v>60</v>
      </c>
      <c r="M2" s="34" t="s">
        <v>61</v>
      </c>
    </row>
    <row r="3" spans="2:13" x14ac:dyDescent="0.2">
      <c r="B3" s="19" t="s">
        <v>59</v>
      </c>
      <c r="D3" s="22">
        <v>1</v>
      </c>
      <c r="F3" s="28">
        <v>10</v>
      </c>
      <c r="H3" s="20" t="s">
        <v>37</v>
      </c>
      <c r="J3" s="20" t="s">
        <v>5</v>
      </c>
      <c r="L3" s="35"/>
      <c r="M3" s="38"/>
    </row>
    <row r="4" spans="2:13" x14ac:dyDescent="0.2">
      <c r="B4" s="22" t="s">
        <v>62</v>
      </c>
      <c r="D4" s="22">
        <f>+D3+1</f>
        <v>2</v>
      </c>
      <c r="F4" s="29">
        <v>11</v>
      </c>
      <c r="H4" s="20" t="s">
        <v>38</v>
      </c>
      <c r="J4" s="20" t="s">
        <v>25</v>
      </c>
      <c r="L4" s="36"/>
      <c r="M4" s="29"/>
    </row>
    <row r="5" spans="2:13" x14ac:dyDescent="0.2">
      <c r="B5" s="22" t="s">
        <v>63</v>
      </c>
      <c r="D5" s="22">
        <f>+D4+1</f>
        <v>3</v>
      </c>
      <c r="F5" s="29">
        <v>12</v>
      </c>
      <c r="H5" s="31" t="s">
        <v>42</v>
      </c>
      <c r="J5" s="20" t="s">
        <v>16</v>
      </c>
      <c r="L5" s="36"/>
      <c r="M5" s="29"/>
    </row>
    <row r="6" spans="2:13" ht="13.5" thickBot="1" x14ac:dyDescent="0.25">
      <c r="B6" s="22" t="s">
        <v>64</v>
      </c>
      <c r="D6" s="23">
        <f>+D5+1</f>
        <v>4</v>
      </c>
      <c r="F6" s="29">
        <v>14</v>
      </c>
      <c r="H6" s="31" t="s">
        <v>39</v>
      </c>
      <c r="J6" s="20" t="s">
        <v>7</v>
      </c>
      <c r="L6" s="36"/>
      <c r="M6" s="29"/>
    </row>
    <row r="7" spans="2:13" x14ac:dyDescent="0.2">
      <c r="B7" s="22" t="s">
        <v>65</v>
      </c>
      <c r="F7" s="29">
        <v>15</v>
      </c>
      <c r="H7" s="31" t="s">
        <v>40</v>
      </c>
      <c r="J7" s="20" t="s">
        <v>10</v>
      </c>
      <c r="L7" s="36"/>
      <c r="M7" s="29"/>
    </row>
    <row r="8" spans="2:13" ht="13.5" thickBot="1" x14ac:dyDescent="0.25">
      <c r="B8" s="22" t="s">
        <v>66</v>
      </c>
      <c r="F8" s="29">
        <v>20</v>
      </c>
      <c r="H8" s="31" t="s">
        <v>41</v>
      </c>
      <c r="J8" s="20" t="s">
        <v>32</v>
      </c>
      <c r="L8" s="36"/>
      <c r="M8" s="29"/>
    </row>
    <row r="9" spans="2:13" ht="13.5" thickBot="1" x14ac:dyDescent="0.25">
      <c r="B9" s="22" t="s">
        <v>67</v>
      </c>
      <c r="D9" s="27" t="s">
        <v>0</v>
      </c>
      <c r="F9" s="29">
        <v>22</v>
      </c>
      <c r="H9" s="31" t="s">
        <v>43</v>
      </c>
      <c r="J9" s="20" t="s">
        <v>13</v>
      </c>
      <c r="L9" s="36"/>
      <c r="M9" s="29"/>
    </row>
    <row r="10" spans="2:13" x14ac:dyDescent="0.2">
      <c r="B10" s="22" t="s">
        <v>68</v>
      </c>
      <c r="D10" s="25" t="s">
        <v>33</v>
      </c>
      <c r="F10" s="29">
        <v>23</v>
      </c>
      <c r="H10" s="31" t="s">
        <v>44</v>
      </c>
      <c r="J10" s="20" t="s">
        <v>31</v>
      </c>
      <c r="L10" s="36"/>
      <c r="M10" s="29"/>
    </row>
    <row r="11" spans="2:13" x14ac:dyDescent="0.2">
      <c r="B11" s="22" t="s">
        <v>69</v>
      </c>
      <c r="D11" s="25" t="s">
        <v>34</v>
      </c>
      <c r="F11" s="29">
        <v>24</v>
      </c>
      <c r="H11" s="31" t="s">
        <v>47</v>
      </c>
      <c r="J11" s="20" t="s">
        <v>20</v>
      </c>
      <c r="L11" s="36"/>
      <c r="M11" s="29"/>
    </row>
    <row r="12" spans="2:13" x14ac:dyDescent="0.2">
      <c r="B12" s="22" t="s">
        <v>70</v>
      </c>
      <c r="D12" s="25" t="s">
        <v>35</v>
      </c>
      <c r="F12" s="29">
        <v>25</v>
      </c>
      <c r="H12" s="31" t="s">
        <v>45</v>
      </c>
      <c r="J12" s="20" t="s">
        <v>29</v>
      </c>
      <c r="L12" s="36"/>
      <c r="M12" s="29"/>
    </row>
    <row r="13" spans="2:13" ht="13.5" thickBot="1" x14ac:dyDescent="0.25">
      <c r="B13" s="22" t="s">
        <v>71</v>
      </c>
      <c r="D13" s="26" t="s">
        <v>36</v>
      </c>
      <c r="F13" s="29">
        <v>26</v>
      </c>
      <c r="H13" s="31" t="s">
        <v>46</v>
      </c>
      <c r="J13" s="20" t="s">
        <v>4</v>
      </c>
      <c r="L13" s="36"/>
      <c r="M13" s="29"/>
    </row>
    <row r="14" spans="2:13" ht="13.5" thickBot="1" x14ac:dyDescent="0.25">
      <c r="B14" s="23" t="s">
        <v>72</v>
      </c>
      <c r="F14" s="29">
        <v>33</v>
      </c>
      <c r="H14" s="31" t="s">
        <v>48</v>
      </c>
      <c r="J14" s="20" t="s">
        <v>14</v>
      </c>
      <c r="L14" s="36"/>
      <c r="M14" s="29"/>
    </row>
    <row r="15" spans="2:13" x14ac:dyDescent="0.2">
      <c r="F15" s="29">
        <v>34</v>
      </c>
      <c r="H15" s="31" t="s">
        <v>49</v>
      </c>
      <c r="J15" s="20" t="s">
        <v>21</v>
      </c>
      <c r="L15" s="36"/>
      <c r="M15" s="29"/>
    </row>
    <row r="16" spans="2:13" x14ac:dyDescent="0.2">
      <c r="F16" s="29">
        <v>35</v>
      </c>
      <c r="H16" s="31" t="s">
        <v>50</v>
      </c>
      <c r="J16" s="20" t="s">
        <v>9</v>
      </c>
      <c r="L16" s="36"/>
      <c r="M16" s="29"/>
    </row>
    <row r="17" spans="2:13" ht="13.5" thickBot="1" x14ac:dyDescent="0.25">
      <c r="F17" s="29">
        <v>36</v>
      </c>
      <c r="H17" s="31" t="s">
        <v>51</v>
      </c>
      <c r="J17" s="20" t="s">
        <v>26</v>
      </c>
      <c r="L17" s="36"/>
      <c r="M17" s="29"/>
    </row>
    <row r="18" spans="2:13" ht="13.5" thickBot="1" x14ac:dyDescent="0.25">
      <c r="B18" s="24" t="s">
        <v>74</v>
      </c>
      <c r="F18" s="29">
        <v>40</v>
      </c>
      <c r="H18" s="31" t="s">
        <v>52</v>
      </c>
      <c r="J18" s="20" t="s">
        <v>22</v>
      </c>
      <c r="L18" s="36"/>
      <c r="M18" s="29"/>
    </row>
    <row r="19" spans="2:13" x14ac:dyDescent="0.2">
      <c r="B19" s="20">
        <v>2007</v>
      </c>
      <c r="F19" s="29">
        <v>43</v>
      </c>
      <c r="H19" s="31" t="s">
        <v>53</v>
      </c>
      <c r="J19" s="20" t="s">
        <v>6</v>
      </c>
      <c r="L19" s="36"/>
      <c r="M19" s="29"/>
    </row>
    <row r="20" spans="2:13" x14ac:dyDescent="0.2">
      <c r="B20" s="20"/>
      <c r="F20" s="29">
        <v>44</v>
      </c>
      <c r="H20" s="31" t="s">
        <v>54</v>
      </c>
      <c r="J20" s="20" t="s">
        <v>18</v>
      </c>
      <c r="L20" s="36"/>
      <c r="M20" s="29"/>
    </row>
    <row r="21" spans="2:13" ht="13.5" thickBot="1" x14ac:dyDescent="0.25">
      <c r="B21" s="21"/>
      <c r="F21" s="29">
        <v>45</v>
      </c>
      <c r="H21" s="31" t="s">
        <v>56</v>
      </c>
      <c r="J21" s="20" t="s">
        <v>12</v>
      </c>
      <c r="L21" s="36"/>
      <c r="M21" s="29"/>
    </row>
    <row r="22" spans="2:13" ht="13.5" thickBot="1" x14ac:dyDescent="0.25">
      <c r="F22" s="30">
        <v>46</v>
      </c>
      <c r="H22" s="31" t="s">
        <v>55</v>
      </c>
      <c r="J22" s="20" t="s">
        <v>23</v>
      </c>
      <c r="L22" s="36"/>
      <c r="M22" s="29"/>
    </row>
    <row r="23" spans="2:13" ht="13.5" thickBot="1" x14ac:dyDescent="0.25">
      <c r="H23" s="32" t="s">
        <v>57</v>
      </c>
      <c r="J23" s="20" t="s">
        <v>8</v>
      </c>
      <c r="L23" s="36"/>
      <c r="M23" s="29"/>
    </row>
    <row r="24" spans="2:13" x14ac:dyDescent="0.2">
      <c r="J24" s="20" t="s">
        <v>19</v>
      </c>
      <c r="L24" s="36"/>
      <c r="M24" s="29"/>
    </row>
    <row r="25" spans="2:13" ht="13.5" thickBot="1" x14ac:dyDescent="0.25">
      <c r="J25" s="20" t="s">
        <v>24</v>
      </c>
      <c r="L25" s="37"/>
      <c r="M25" s="30"/>
    </row>
    <row r="26" spans="2:13" x14ac:dyDescent="0.2">
      <c r="J26" s="20" t="s">
        <v>11</v>
      </c>
    </row>
    <row r="27" spans="2:13" x14ac:dyDescent="0.2">
      <c r="J27" s="20" t="s">
        <v>15</v>
      </c>
    </row>
    <row r="28" spans="2:13" x14ac:dyDescent="0.2">
      <c r="J28" s="20" t="s">
        <v>27</v>
      </c>
    </row>
    <row r="29" spans="2:13" x14ac:dyDescent="0.2">
      <c r="J29" s="20" t="s">
        <v>28</v>
      </c>
    </row>
    <row r="30" spans="2:13" x14ac:dyDescent="0.2">
      <c r="J30" s="20" t="s">
        <v>17</v>
      </c>
    </row>
    <row r="31" spans="2:13" ht="13.5" thickBot="1" x14ac:dyDescent="0.25">
      <c r="J31" s="21" t="s">
        <v>30</v>
      </c>
    </row>
    <row r="37" spans="2:6" x14ac:dyDescent="0.2">
      <c r="B37" s="3" t="s">
        <v>106</v>
      </c>
      <c r="C37" s="3"/>
      <c r="D37" s="3"/>
      <c r="E37" s="3" t="s">
        <v>107</v>
      </c>
      <c r="F37" s="3"/>
    </row>
    <row r="43" spans="2:6" x14ac:dyDescent="0.2">
      <c r="B43" s="5" t="s">
        <v>74</v>
      </c>
    </row>
    <row r="45" spans="2:6" x14ac:dyDescent="0.2">
      <c r="B45" s="5" t="s">
        <v>73</v>
      </c>
    </row>
    <row r="47" spans="2:6" x14ac:dyDescent="0.2">
      <c r="B47" s="5" t="s">
        <v>58</v>
      </c>
      <c r="D47" s="5" t="s">
        <v>0</v>
      </c>
    </row>
    <row r="49" spans="6:12" x14ac:dyDescent="0.2">
      <c r="F49" s="5" t="s">
        <v>1</v>
      </c>
    </row>
    <row r="51" spans="6:12" x14ac:dyDescent="0.2">
      <c r="H51" s="5" t="s">
        <v>2</v>
      </c>
    </row>
    <row r="52" spans="6:12" ht="13.5" thickBot="1" x14ac:dyDescent="0.25"/>
    <row r="53" spans="6:12" ht="13.5" thickBot="1" x14ac:dyDescent="0.25">
      <c r="J53" s="5" t="s">
        <v>3</v>
      </c>
      <c r="L53" s="41" t="s">
        <v>60</v>
      </c>
    </row>
    <row r="54" spans="6:12" ht="13.5" thickBot="1" x14ac:dyDescent="0.25"/>
    <row r="55" spans="6:12" ht="13.5" thickBot="1" x14ac:dyDescent="0.25">
      <c r="L55" s="41" t="s">
        <v>61</v>
      </c>
    </row>
    <row r="56" spans="6:12" ht="13.5" thickBot="1" x14ac:dyDescent="0.25"/>
    <row r="57" spans="6:12" ht="13.5" thickBot="1" x14ac:dyDescent="0.25">
      <c r="L57" s="41" t="s">
        <v>75</v>
      </c>
    </row>
  </sheetData>
  <phoneticPr fontId="1" type="noConversion"/>
  <pageMargins left="0.75" right="0.75" top="1" bottom="1" header="0" footer="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38"/>
  <sheetViews>
    <sheetView showGridLines="0" zoomScale="70" zoomScaleNormal="70" workbookViewId="0">
      <selection activeCell="G1" sqref="G1"/>
    </sheetView>
  </sheetViews>
  <sheetFormatPr baseColWidth="10" defaultRowHeight="12.75" x14ac:dyDescent="0.2"/>
  <cols>
    <col min="3" max="3" width="13.140625" bestFit="1" customWidth="1"/>
    <col min="4" max="4" width="20.85546875" customWidth="1"/>
    <col min="5" max="8" width="15.5703125" customWidth="1"/>
    <col min="9" max="9" width="15.5703125" bestFit="1" customWidth="1"/>
  </cols>
  <sheetData>
    <row r="1" spans="3:7" x14ac:dyDescent="0.2">
      <c r="C1" s="3"/>
      <c r="D1" s="98" t="s">
        <v>96</v>
      </c>
      <c r="E1" s="3" t="s">
        <v>103</v>
      </c>
      <c r="F1" s="3"/>
      <c r="G1" s="3"/>
    </row>
    <row r="2" spans="3:7" x14ac:dyDescent="0.2">
      <c r="C2" s="3" t="s">
        <v>105</v>
      </c>
      <c r="D2" s="3"/>
      <c r="E2" s="3"/>
      <c r="F2" s="3"/>
    </row>
    <row r="4" spans="3:7" x14ac:dyDescent="0.2">
      <c r="C4" s="68" t="s">
        <v>74</v>
      </c>
      <c r="D4" t="s">
        <v>77</v>
      </c>
    </row>
    <row r="5" spans="3:7" x14ac:dyDescent="0.2">
      <c r="C5" s="68" t="s">
        <v>73</v>
      </c>
      <c r="D5" s="69">
        <v>1</v>
      </c>
    </row>
    <row r="6" spans="3:7" x14ac:dyDescent="0.2">
      <c r="C6" s="68" t="s">
        <v>58</v>
      </c>
      <c r="D6" t="s">
        <v>77</v>
      </c>
    </row>
    <row r="8" spans="3:7" x14ac:dyDescent="0.2">
      <c r="C8" s="70" t="s">
        <v>3</v>
      </c>
      <c r="D8" t="s">
        <v>93</v>
      </c>
    </row>
    <row r="9" spans="3:7" x14ac:dyDescent="0.2">
      <c r="C9" t="s">
        <v>32</v>
      </c>
      <c r="D9" s="99">
        <v>1062.8999999999999</v>
      </c>
    </row>
    <row r="10" spans="3:7" x14ac:dyDescent="0.2">
      <c r="C10" t="s">
        <v>28</v>
      </c>
      <c r="D10" s="58">
        <v>-30.299999999999983</v>
      </c>
    </row>
    <row r="11" spans="3:7" x14ac:dyDescent="0.2">
      <c r="C11" t="s">
        <v>24</v>
      </c>
      <c r="D11" s="58">
        <v>-97</v>
      </c>
    </row>
    <row r="12" spans="3:7" x14ac:dyDescent="0.2">
      <c r="C12" t="s">
        <v>25</v>
      </c>
      <c r="D12" s="58">
        <v>-126</v>
      </c>
    </row>
    <row r="13" spans="3:7" x14ac:dyDescent="0.2">
      <c r="C13" t="s">
        <v>9</v>
      </c>
      <c r="D13" s="58">
        <v>-138</v>
      </c>
    </row>
    <row r="14" spans="3:7" x14ac:dyDescent="0.2">
      <c r="C14" t="s">
        <v>10</v>
      </c>
      <c r="D14" s="58">
        <v>-144.29999999999998</v>
      </c>
    </row>
    <row r="15" spans="3:7" x14ac:dyDescent="0.2">
      <c r="C15" t="s">
        <v>14</v>
      </c>
      <c r="D15" s="58">
        <v>-173</v>
      </c>
    </row>
    <row r="16" spans="3:7" x14ac:dyDescent="0.2">
      <c r="C16" t="s">
        <v>22</v>
      </c>
      <c r="D16" s="58">
        <v>-184</v>
      </c>
    </row>
    <row r="17" spans="3:4" x14ac:dyDescent="0.2">
      <c r="C17" t="s">
        <v>19</v>
      </c>
      <c r="D17" s="58">
        <v>-191.29999999999998</v>
      </c>
    </row>
    <row r="18" spans="3:4" x14ac:dyDescent="0.2">
      <c r="C18" t="s">
        <v>23</v>
      </c>
      <c r="D18" s="58">
        <v>-191.29999999999998</v>
      </c>
    </row>
    <row r="19" spans="3:4" x14ac:dyDescent="0.2">
      <c r="C19" t="s">
        <v>27</v>
      </c>
      <c r="D19" s="58">
        <v>-208</v>
      </c>
    </row>
    <row r="20" spans="3:4" x14ac:dyDescent="0.2">
      <c r="C20" t="s">
        <v>16</v>
      </c>
      <c r="D20" s="58">
        <v>-215.89999999999998</v>
      </c>
    </row>
    <row r="21" spans="3:4" x14ac:dyDescent="0.2">
      <c r="C21" t="s">
        <v>15</v>
      </c>
      <c r="D21" s="58">
        <v>-223</v>
      </c>
    </row>
    <row r="22" spans="3:4" x14ac:dyDescent="0.2">
      <c r="C22" t="s">
        <v>29</v>
      </c>
      <c r="D22" s="58">
        <v>-226.45999999999998</v>
      </c>
    </row>
    <row r="23" spans="3:4" x14ac:dyDescent="0.2">
      <c r="C23" t="s">
        <v>11</v>
      </c>
      <c r="D23" s="58">
        <v>-243.45999999999998</v>
      </c>
    </row>
    <row r="24" spans="3:4" x14ac:dyDescent="0.2">
      <c r="C24" t="s">
        <v>4</v>
      </c>
      <c r="D24" s="58">
        <v>-245.92</v>
      </c>
    </row>
    <row r="25" spans="3:4" x14ac:dyDescent="0.2">
      <c r="C25" t="s">
        <v>13</v>
      </c>
      <c r="D25" s="58">
        <v>-267</v>
      </c>
    </row>
    <row r="26" spans="3:4" x14ac:dyDescent="0.2">
      <c r="C26" t="s">
        <v>5</v>
      </c>
      <c r="D26" s="58">
        <v>-279.00399999999996</v>
      </c>
    </row>
    <row r="27" spans="3:4" x14ac:dyDescent="0.2">
      <c r="C27" t="s">
        <v>12</v>
      </c>
      <c r="D27" s="58">
        <v>-300.25199999999995</v>
      </c>
    </row>
    <row r="28" spans="3:4" x14ac:dyDescent="0.2">
      <c r="C28" t="s">
        <v>17</v>
      </c>
      <c r="D28" s="58">
        <v>-306.57999999999993</v>
      </c>
    </row>
    <row r="29" spans="3:4" x14ac:dyDescent="0.2">
      <c r="C29" t="s">
        <v>26</v>
      </c>
      <c r="D29" s="58">
        <v>-308.10000000000002</v>
      </c>
    </row>
    <row r="30" spans="3:4" x14ac:dyDescent="0.2">
      <c r="C30" t="s">
        <v>30</v>
      </c>
      <c r="D30" s="58">
        <v>-350.25199999999995</v>
      </c>
    </row>
    <row r="31" spans="3:4" x14ac:dyDescent="0.2">
      <c r="C31" t="s">
        <v>18</v>
      </c>
      <c r="D31" s="58">
        <v>-370.19599999999991</v>
      </c>
    </row>
    <row r="32" spans="3:4" x14ac:dyDescent="0.2">
      <c r="C32" t="s">
        <v>20</v>
      </c>
      <c r="D32" s="58">
        <v>-439.25199999999995</v>
      </c>
    </row>
    <row r="33" spans="3:4" x14ac:dyDescent="0.2">
      <c r="C33" t="s">
        <v>21</v>
      </c>
      <c r="D33" s="58">
        <v>-448.00239999999985</v>
      </c>
    </row>
    <row r="34" spans="3:4" x14ac:dyDescent="0.2">
      <c r="C34" t="s">
        <v>7</v>
      </c>
      <c r="D34" s="58">
        <v>-493.98575999999986</v>
      </c>
    </row>
    <row r="35" spans="3:4" x14ac:dyDescent="0.2">
      <c r="C35" t="s">
        <v>31</v>
      </c>
      <c r="D35" s="58">
        <v>-505</v>
      </c>
    </row>
    <row r="36" spans="3:4" x14ac:dyDescent="0.2">
      <c r="C36" t="s">
        <v>6</v>
      </c>
      <c r="D36" s="58">
        <v>-508.36479999999989</v>
      </c>
    </row>
    <row r="37" spans="3:4" x14ac:dyDescent="0.2">
      <c r="C37" t="s">
        <v>8</v>
      </c>
      <c r="D37" s="58">
        <v>-526.28291199999978</v>
      </c>
    </row>
    <row r="38" spans="3:4" x14ac:dyDescent="0.2">
      <c r="C38" t="s">
        <v>76</v>
      </c>
      <c r="D38" s="58">
        <v>-6677.3118720000002</v>
      </c>
    </row>
  </sheetData>
  <conditionalFormatting pivot="1" sqref="D9:D3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{04731167-B53F-4B88-A9FF-BB4C0EABA14F}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04731167-B53F-4B88-A9FF-BB4C0EABA14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D9:D37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38"/>
  <sheetViews>
    <sheetView showGridLines="0" zoomScale="70" zoomScaleNormal="70" workbookViewId="0">
      <selection activeCell="K27" sqref="K27"/>
    </sheetView>
  </sheetViews>
  <sheetFormatPr baseColWidth="10" defaultRowHeight="12.75" x14ac:dyDescent="0.2"/>
  <cols>
    <col min="3" max="3" width="13.140625" bestFit="1" customWidth="1"/>
    <col min="4" max="4" width="20.85546875" customWidth="1"/>
    <col min="5" max="5" width="15.5703125" customWidth="1"/>
    <col min="6" max="6" width="19.5703125" customWidth="1"/>
    <col min="7" max="7" width="22.85546875" customWidth="1"/>
    <col min="8" max="8" width="15.5703125" customWidth="1"/>
    <col min="9" max="9" width="15.5703125" bestFit="1" customWidth="1"/>
  </cols>
  <sheetData>
    <row r="1" spans="3:7" x14ac:dyDescent="0.2">
      <c r="C1" s="3"/>
      <c r="D1" s="98" t="s">
        <v>96</v>
      </c>
      <c r="E1" s="3" t="s">
        <v>103</v>
      </c>
      <c r="F1" s="3"/>
      <c r="G1" s="3"/>
    </row>
    <row r="2" spans="3:7" x14ac:dyDescent="0.2">
      <c r="C2" s="3" t="s">
        <v>108</v>
      </c>
      <c r="D2" s="3"/>
      <c r="E2" s="3"/>
      <c r="F2" s="3"/>
    </row>
    <row r="4" spans="3:7" x14ac:dyDescent="0.2">
      <c r="C4" t="s">
        <v>74</v>
      </c>
      <c r="D4" t="s">
        <v>77</v>
      </c>
    </row>
    <row r="5" spans="3:7" x14ac:dyDescent="0.2">
      <c r="C5" t="s">
        <v>73</v>
      </c>
      <c r="D5" s="69">
        <v>1</v>
      </c>
    </row>
    <row r="6" spans="3:7" x14ac:dyDescent="0.2">
      <c r="C6" t="s">
        <v>58</v>
      </c>
      <c r="D6" t="s">
        <v>77</v>
      </c>
    </row>
    <row r="8" spans="3:7" x14ac:dyDescent="0.2">
      <c r="C8" s="97" t="s">
        <v>3</v>
      </c>
      <c r="D8" t="s">
        <v>93</v>
      </c>
      <c r="E8" s="103"/>
      <c r="F8" s="2" t="str">
        <f>+D8</f>
        <v xml:space="preserve"> DIF REAL-PREV</v>
      </c>
      <c r="G8" s="104" t="str">
        <f>+F8</f>
        <v xml:space="preserve"> DIF REAL-PREV</v>
      </c>
    </row>
    <row r="9" spans="3:7" x14ac:dyDescent="0.2">
      <c r="C9" t="s">
        <v>32</v>
      </c>
      <c r="D9" s="99">
        <v>1062.8999999999999</v>
      </c>
      <c r="E9" s="100"/>
      <c r="F9" s="96"/>
      <c r="G9" s="101">
        <f>+GETPIVOTDATA("DIF REAL-PREV",$C$8,"TIENDA","DEXTER")</f>
        <v>1062.8999999999999</v>
      </c>
    </row>
    <row r="10" spans="3:7" x14ac:dyDescent="0.2">
      <c r="C10" t="s">
        <v>28</v>
      </c>
      <c r="D10" s="58">
        <v>-30.299999999999983</v>
      </c>
      <c r="E10" s="56"/>
      <c r="F10" s="106">
        <f>+D10</f>
        <v>-30.299999999999983</v>
      </c>
      <c r="G10" s="102"/>
    </row>
    <row r="11" spans="3:7" x14ac:dyDescent="0.2">
      <c r="C11" t="s">
        <v>24</v>
      </c>
      <c r="D11" s="58">
        <v>-97</v>
      </c>
      <c r="E11" s="56"/>
      <c r="F11" s="106">
        <f t="shared" ref="F11:F37" si="0">+D11</f>
        <v>-97</v>
      </c>
      <c r="G11" s="102"/>
    </row>
    <row r="12" spans="3:7" x14ac:dyDescent="0.2">
      <c r="C12" t="s">
        <v>25</v>
      </c>
      <c r="D12" s="58">
        <v>-126</v>
      </c>
      <c r="E12" s="56"/>
      <c r="F12" s="106">
        <f t="shared" si="0"/>
        <v>-126</v>
      </c>
      <c r="G12" s="102"/>
    </row>
    <row r="13" spans="3:7" x14ac:dyDescent="0.2">
      <c r="C13" t="s">
        <v>9</v>
      </c>
      <c r="D13" s="58">
        <v>-138</v>
      </c>
      <c r="E13" s="56"/>
      <c r="F13" s="106">
        <f t="shared" si="0"/>
        <v>-138</v>
      </c>
      <c r="G13" s="102"/>
    </row>
    <row r="14" spans="3:7" x14ac:dyDescent="0.2">
      <c r="C14" t="s">
        <v>10</v>
      </c>
      <c r="D14" s="58">
        <v>-144.29999999999998</v>
      </c>
      <c r="E14" s="56"/>
      <c r="F14" s="106">
        <f t="shared" si="0"/>
        <v>-144.29999999999998</v>
      </c>
      <c r="G14" s="102"/>
    </row>
    <row r="15" spans="3:7" x14ac:dyDescent="0.2">
      <c r="C15" t="s">
        <v>14</v>
      </c>
      <c r="D15" s="58">
        <v>-173</v>
      </c>
      <c r="E15" s="56"/>
      <c r="F15" s="106">
        <f t="shared" si="0"/>
        <v>-173</v>
      </c>
      <c r="G15" s="102"/>
    </row>
    <row r="16" spans="3:7" x14ac:dyDescent="0.2">
      <c r="C16" t="s">
        <v>22</v>
      </c>
      <c r="D16" s="58">
        <v>-184</v>
      </c>
      <c r="E16" s="56"/>
      <c r="F16" s="106">
        <f t="shared" si="0"/>
        <v>-184</v>
      </c>
      <c r="G16" s="102"/>
    </row>
    <row r="17" spans="3:7" x14ac:dyDescent="0.2">
      <c r="C17" t="s">
        <v>19</v>
      </c>
      <c r="D17" s="58">
        <v>-191.29999999999998</v>
      </c>
      <c r="E17" s="56"/>
      <c r="F17" s="106">
        <f t="shared" si="0"/>
        <v>-191.29999999999998</v>
      </c>
      <c r="G17" s="102"/>
    </row>
    <row r="18" spans="3:7" x14ac:dyDescent="0.2">
      <c r="C18" t="s">
        <v>23</v>
      </c>
      <c r="D18" s="58">
        <v>-191.29999999999998</v>
      </c>
      <c r="E18" s="56"/>
      <c r="F18" s="106">
        <f t="shared" si="0"/>
        <v>-191.29999999999998</v>
      </c>
      <c r="G18" s="102"/>
    </row>
    <row r="19" spans="3:7" x14ac:dyDescent="0.2">
      <c r="C19" t="s">
        <v>27</v>
      </c>
      <c r="D19" s="58">
        <v>-208</v>
      </c>
      <c r="E19" s="56"/>
      <c r="F19" s="106">
        <f t="shared" si="0"/>
        <v>-208</v>
      </c>
      <c r="G19" s="102"/>
    </row>
    <row r="20" spans="3:7" x14ac:dyDescent="0.2">
      <c r="C20" t="s">
        <v>16</v>
      </c>
      <c r="D20" s="58">
        <v>-215.89999999999998</v>
      </c>
      <c r="E20" s="56"/>
      <c r="F20" s="106">
        <f t="shared" si="0"/>
        <v>-215.89999999999998</v>
      </c>
      <c r="G20" s="102"/>
    </row>
    <row r="21" spans="3:7" x14ac:dyDescent="0.2">
      <c r="C21" t="s">
        <v>15</v>
      </c>
      <c r="D21" s="58">
        <v>-223</v>
      </c>
      <c r="E21" s="56"/>
      <c r="F21" s="106">
        <f t="shared" si="0"/>
        <v>-223</v>
      </c>
      <c r="G21" s="102"/>
    </row>
    <row r="22" spans="3:7" x14ac:dyDescent="0.2">
      <c r="C22" t="s">
        <v>29</v>
      </c>
      <c r="D22" s="58">
        <v>-226.45999999999998</v>
      </c>
      <c r="E22" s="56"/>
      <c r="F22" s="106">
        <f t="shared" si="0"/>
        <v>-226.45999999999998</v>
      </c>
      <c r="G22" s="102"/>
    </row>
    <row r="23" spans="3:7" x14ac:dyDescent="0.2">
      <c r="C23" t="s">
        <v>11</v>
      </c>
      <c r="D23" s="58">
        <v>-243.45999999999998</v>
      </c>
      <c r="E23" s="56"/>
      <c r="F23" s="106">
        <f t="shared" si="0"/>
        <v>-243.45999999999998</v>
      </c>
      <c r="G23" s="102"/>
    </row>
    <row r="24" spans="3:7" x14ac:dyDescent="0.2">
      <c r="C24" t="s">
        <v>4</v>
      </c>
      <c r="D24" s="58">
        <v>-245.92</v>
      </c>
      <c r="E24" s="56"/>
      <c r="F24" s="106">
        <f t="shared" si="0"/>
        <v>-245.92</v>
      </c>
      <c r="G24" s="102"/>
    </row>
    <row r="25" spans="3:7" x14ac:dyDescent="0.2">
      <c r="C25" t="s">
        <v>13</v>
      </c>
      <c r="D25" s="58">
        <v>-267</v>
      </c>
      <c r="E25" s="56"/>
      <c r="F25" s="106">
        <f t="shared" si="0"/>
        <v>-267</v>
      </c>
      <c r="G25" s="102"/>
    </row>
    <row r="26" spans="3:7" x14ac:dyDescent="0.2">
      <c r="C26" t="s">
        <v>5</v>
      </c>
      <c r="D26" s="58">
        <v>-279.00399999999996</v>
      </c>
      <c r="E26" s="56"/>
      <c r="F26" s="106">
        <f t="shared" si="0"/>
        <v>-279.00399999999996</v>
      </c>
      <c r="G26" s="102"/>
    </row>
    <row r="27" spans="3:7" x14ac:dyDescent="0.2">
      <c r="C27" t="s">
        <v>12</v>
      </c>
      <c r="D27" s="58">
        <v>-300.25199999999995</v>
      </c>
      <c r="E27" s="56"/>
      <c r="F27" s="106">
        <f t="shared" si="0"/>
        <v>-300.25199999999995</v>
      </c>
      <c r="G27" s="102"/>
    </row>
    <row r="28" spans="3:7" x14ac:dyDescent="0.2">
      <c r="C28" t="s">
        <v>17</v>
      </c>
      <c r="D28" s="58">
        <v>-306.57999999999993</v>
      </c>
      <c r="E28" s="56"/>
      <c r="F28" s="106">
        <f t="shared" si="0"/>
        <v>-306.57999999999993</v>
      </c>
      <c r="G28" s="102"/>
    </row>
    <row r="29" spans="3:7" x14ac:dyDescent="0.2">
      <c r="C29" t="s">
        <v>26</v>
      </c>
      <c r="D29" s="58">
        <v>-308.10000000000002</v>
      </c>
      <c r="E29" s="56"/>
      <c r="F29" s="106">
        <f t="shared" si="0"/>
        <v>-308.10000000000002</v>
      </c>
      <c r="G29" s="102"/>
    </row>
    <row r="30" spans="3:7" x14ac:dyDescent="0.2">
      <c r="C30" t="s">
        <v>30</v>
      </c>
      <c r="D30" s="58">
        <v>-350.25199999999995</v>
      </c>
      <c r="E30" s="56"/>
      <c r="F30" s="106">
        <f t="shared" si="0"/>
        <v>-350.25199999999995</v>
      </c>
      <c r="G30" s="102"/>
    </row>
    <row r="31" spans="3:7" x14ac:dyDescent="0.2">
      <c r="C31" t="s">
        <v>18</v>
      </c>
      <c r="D31" s="58">
        <v>-370.19599999999991</v>
      </c>
      <c r="E31" s="56"/>
      <c r="F31" s="106">
        <f t="shared" si="0"/>
        <v>-370.19599999999991</v>
      </c>
      <c r="G31" s="102"/>
    </row>
    <row r="32" spans="3:7" x14ac:dyDescent="0.2">
      <c r="C32" t="s">
        <v>20</v>
      </c>
      <c r="D32" s="58">
        <v>-439.25199999999995</v>
      </c>
      <c r="E32" s="56"/>
      <c r="F32" s="106">
        <f t="shared" si="0"/>
        <v>-439.25199999999995</v>
      </c>
      <c r="G32" s="102"/>
    </row>
    <row r="33" spans="3:7" x14ac:dyDescent="0.2">
      <c r="C33" t="s">
        <v>21</v>
      </c>
      <c r="D33" s="58">
        <v>-448.00239999999985</v>
      </c>
      <c r="E33" s="56"/>
      <c r="F33" s="106">
        <f t="shared" si="0"/>
        <v>-448.00239999999985</v>
      </c>
      <c r="G33" s="102"/>
    </row>
    <row r="34" spans="3:7" x14ac:dyDescent="0.2">
      <c r="C34" t="s">
        <v>7</v>
      </c>
      <c r="D34" s="58">
        <v>-493.98575999999986</v>
      </c>
      <c r="E34" s="56"/>
      <c r="F34" s="106">
        <f t="shared" si="0"/>
        <v>-493.98575999999986</v>
      </c>
      <c r="G34" s="102"/>
    </row>
    <row r="35" spans="3:7" x14ac:dyDescent="0.2">
      <c r="C35" t="s">
        <v>31</v>
      </c>
      <c r="D35" s="58">
        <v>-505</v>
      </c>
      <c r="E35" s="56"/>
      <c r="F35" s="106">
        <f t="shared" si="0"/>
        <v>-505</v>
      </c>
      <c r="G35" s="102"/>
    </row>
    <row r="36" spans="3:7" x14ac:dyDescent="0.2">
      <c r="C36" t="s">
        <v>6</v>
      </c>
      <c r="D36" s="58">
        <v>-508.36479999999989</v>
      </c>
      <c r="E36" s="56"/>
      <c r="F36" s="106">
        <f t="shared" si="0"/>
        <v>-508.36479999999989</v>
      </c>
      <c r="G36" s="102"/>
    </row>
    <row r="37" spans="3:7" x14ac:dyDescent="0.2">
      <c r="C37" t="s">
        <v>8</v>
      </c>
      <c r="D37" s="58">
        <v>-526.28291199999978</v>
      </c>
      <c r="E37" s="56"/>
      <c r="F37" s="106">
        <f t="shared" si="0"/>
        <v>-526.28291199999978</v>
      </c>
      <c r="G37" s="102"/>
    </row>
    <row r="38" spans="3:7" x14ac:dyDescent="0.2">
      <c r="C38" t="s">
        <v>76</v>
      </c>
      <c r="D38" s="58">
        <v>-6677.3118720000002</v>
      </c>
      <c r="E38" s="103"/>
      <c r="F38" s="107">
        <f>SUM(F10:F37)</f>
        <v>-7740.2118719999999</v>
      </c>
      <c r="G38" s="105">
        <f>+G9</f>
        <v>1062.8999999999999</v>
      </c>
    </row>
  </sheetData>
  <conditionalFormatting pivot="1" sqref="D9:D3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{CBC95CFB-B92E-430D-9DD9-C8C6B46D0158}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CBC95CFB-B92E-430D-9DD9-C8C6B46D015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D9:D37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6"/>
  <sheetViews>
    <sheetView showGridLines="0" workbookViewId="0">
      <selection activeCell="C16" sqref="C16"/>
    </sheetView>
  </sheetViews>
  <sheetFormatPr baseColWidth="10" defaultRowHeight="12.75" x14ac:dyDescent="0.2"/>
  <cols>
    <col min="2" max="2" width="27.28515625" customWidth="1"/>
    <col min="3" max="3" width="19.7109375" bestFit="1" customWidth="1"/>
    <col min="4" max="4" width="39.42578125" bestFit="1" customWidth="1"/>
  </cols>
  <sheetData>
    <row r="3" spans="2:4" x14ac:dyDescent="0.2">
      <c r="B3" s="3" t="s">
        <v>94</v>
      </c>
    </row>
    <row r="7" spans="2:4" x14ac:dyDescent="0.2">
      <c r="B7" s="63" t="s">
        <v>74</v>
      </c>
      <c r="C7" s="65" t="s">
        <v>83</v>
      </c>
      <c r="D7" s="65" t="s">
        <v>90</v>
      </c>
    </row>
    <row r="8" spans="2:4" x14ac:dyDescent="0.2">
      <c r="B8" s="63" t="s">
        <v>73</v>
      </c>
      <c r="C8" s="65" t="s">
        <v>83</v>
      </c>
      <c r="D8" s="65" t="s">
        <v>91</v>
      </c>
    </row>
    <row r="9" spans="2:4" x14ac:dyDescent="0.2">
      <c r="B9" s="63" t="s">
        <v>58</v>
      </c>
      <c r="C9" s="65" t="s">
        <v>83</v>
      </c>
      <c r="D9" s="65" t="s">
        <v>92</v>
      </c>
    </row>
    <row r="10" spans="2:4" x14ac:dyDescent="0.2">
      <c r="B10" s="62" t="s">
        <v>0</v>
      </c>
      <c r="C10" s="64" t="s">
        <v>84</v>
      </c>
      <c r="D10" s="64" t="s">
        <v>86</v>
      </c>
    </row>
    <row r="11" spans="2:4" x14ac:dyDescent="0.2">
      <c r="B11" s="62" t="s">
        <v>1</v>
      </c>
      <c r="C11" s="64" t="s">
        <v>84</v>
      </c>
      <c r="D11" s="64" t="s">
        <v>87</v>
      </c>
    </row>
    <row r="12" spans="2:4" x14ac:dyDescent="0.2">
      <c r="B12" s="62" t="s">
        <v>2</v>
      </c>
      <c r="C12" s="64" t="s">
        <v>84</v>
      </c>
      <c r="D12" s="64" t="s">
        <v>89</v>
      </c>
    </row>
    <row r="13" spans="2:4" x14ac:dyDescent="0.2">
      <c r="B13" s="62" t="s">
        <v>3</v>
      </c>
      <c r="C13" s="64" t="s">
        <v>84</v>
      </c>
      <c r="D13" s="64" t="s">
        <v>88</v>
      </c>
    </row>
    <row r="14" spans="2:4" x14ac:dyDescent="0.2">
      <c r="B14" s="57" t="s">
        <v>60</v>
      </c>
      <c r="C14" s="66" t="s">
        <v>85</v>
      </c>
      <c r="D14" s="67" t="s">
        <v>80</v>
      </c>
    </row>
    <row r="15" spans="2:4" x14ac:dyDescent="0.2">
      <c r="B15" s="57" t="s">
        <v>61</v>
      </c>
      <c r="C15" s="66" t="s">
        <v>85</v>
      </c>
      <c r="D15" s="67" t="s">
        <v>81</v>
      </c>
    </row>
    <row r="16" spans="2:4" x14ac:dyDescent="0.2">
      <c r="B16" s="57" t="s">
        <v>75</v>
      </c>
      <c r="C16" s="66" t="s">
        <v>85</v>
      </c>
      <c r="D16" s="67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23"/>
  <sheetViews>
    <sheetView showGridLines="0" workbookViewId="0">
      <selection activeCell="D4" sqref="D4"/>
    </sheetView>
  </sheetViews>
  <sheetFormatPr baseColWidth="10" defaultRowHeight="12.75" x14ac:dyDescent="0.2"/>
  <cols>
    <col min="3" max="3" width="13.140625" customWidth="1"/>
    <col min="4" max="4" width="14.42578125" customWidth="1"/>
    <col min="5" max="5" width="12.85546875" customWidth="1"/>
    <col min="6" max="6" width="17.140625" customWidth="1"/>
    <col min="7" max="7" width="22" bestFit="1" customWidth="1"/>
  </cols>
  <sheetData>
    <row r="1" spans="3:6" x14ac:dyDescent="0.2">
      <c r="E1" s="3" t="s">
        <v>96</v>
      </c>
      <c r="F1" s="3" t="s">
        <v>78</v>
      </c>
    </row>
    <row r="2" spans="3:6" x14ac:dyDescent="0.2">
      <c r="D2" s="3" t="s">
        <v>95</v>
      </c>
      <c r="F2" s="3"/>
    </row>
    <row r="4" spans="3:6" x14ac:dyDescent="0.2">
      <c r="C4" s="78" t="s">
        <v>74</v>
      </c>
      <c r="D4" s="79">
        <v>2015</v>
      </c>
    </row>
    <row r="5" spans="3:6" x14ac:dyDescent="0.2">
      <c r="C5" s="78" t="s">
        <v>73</v>
      </c>
      <c r="D5" s="79">
        <v>1</v>
      </c>
    </row>
    <row r="6" spans="3:6" x14ac:dyDescent="0.2">
      <c r="C6" s="78" t="s">
        <v>58</v>
      </c>
      <c r="D6" s="80" t="s">
        <v>77</v>
      </c>
    </row>
    <row r="8" spans="3:6" x14ac:dyDescent="0.2">
      <c r="C8" s="88" t="s">
        <v>0</v>
      </c>
      <c r="D8" s="85" t="s">
        <v>61</v>
      </c>
      <c r="E8" s="86" t="s">
        <v>60</v>
      </c>
      <c r="F8" s="87" t="s">
        <v>93</v>
      </c>
    </row>
    <row r="9" spans="3:6" x14ac:dyDescent="0.2">
      <c r="C9" s="94" t="s">
        <v>33</v>
      </c>
      <c r="D9" s="81">
        <v>1908</v>
      </c>
      <c r="E9" s="89">
        <v>4257.8574719999988</v>
      </c>
      <c r="F9" s="82">
        <v>-2349.8574719999997</v>
      </c>
    </row>
    <row r="10" spans="3:6" x14ac:dyDescent="0.2">
      <c r="C10" s="95" t="s">
        <v>34</v>
      </c>
      <c r="D10" s="83">
        <v>1941</v>
      </c>
      <c r="E10" s="18">
        <v>3796.927999999999</v>
      </c>
      <c r="F10" s="84">
        <v>-1855.9279999999999</v>
      </c>
    </row>
    <row r="11" spans="3:6" x14ac:dyDescent="0.2">
      <c r="C11" s="95" t="s">
        <v>35</v>
      </c>
      <c r="D11" s="83">
        <v>1212</v>
      </c>
      <c r="E11" s="18">
        <v>2895.3143999999993</v>
      </c>
      <c r="F11" s="84">
        <v>-1683.3143999999995</v>
      </c>
    </row>
    <row r="12" spans="3:6" x14ac:dyDescent="0.2">
      <c r="C12" s="95" t="s">
        <v>36</v>
      </c>
      <c r="D12" s="83">
        <v>4220</v>
      </c>
      <c r="E12" s="18">
        <v>5008.2119999999995</v>
      </c>
      <c r="F12" s="84">
        <v>-788.21199999999999</v>
      </c>
    </row>
    <row r="13" spans="3:6" x14ac:dyDescent="0.2">
      <c r="C13" s="93" t="s">
        <v>76</v>
      </c>
      <c r="D13" s="91">
        <v>9281</v>
      </c>
      <c r="E13" s="92">
        <v>15958.311871999997</v>
      </c>
      <c r="F13" s="90">
        <v>-6677.3118719999984</v>
      </c>
    </row>
    <row r="18" spans="3:6" x14ac:dyDescent="0.2">
      <c r="C18" s="55" t="s">
        <v>0</v>
      </c>
      <c r="D18" s="52" t="s">
        <v>60</v>
      </c>
      <c r="E18" s="53" t="s">
        <v>61</v>
      </c>
      <c r="F18" s="54" t="s">
        <v>79</v>
      </c>
    </row>
    <row r="19" spans="3:6" x14ac:dyDescent="0.2">
      <c r="C19" s="16" t="s">
        <v>33</v>
      </c>
      <c r="D19" s="47">
        <v>4257.8574719999988</v>
      </c>
      <c r="E19" s="46">
        <v>1908</v>
      </c>
      <c r="F19" s="43">
        <v>-2349.8574719999997</v>
      </c>
    </row>
    <row r="20" spans="3:6" x14ac:dyDescent="0.2">
      <c r="C20" s="17" t="s">
        <v>34</v>
      </c>
      <c r="D20" s="42">
        <v>3796.927999999999</v>
      </c>
      <c r="E20" s="45">
        <v>1941</v>
      </c>
      <c r="F20" s="44">
        <v>-1855.9279999999999</v>
      </c>
    </row>
    <row r="21" spans="3:6" x14ac:dyDescent="0.2">
      <c r="C21" s="17" t="s">
        <v>35</v>
      </c>
      <c r="D21" s="42">
        <v>2895.3143999999993</v>
      </c>
      <c r="E21" s="45">
        <v>1212</v>
      </c>
      <c r="F21" s="44">
        <v>-1683.3143999999995</v>
      </c>
    </row>
    <row r="22" spans="3:6" x14ac:dyDescent="0.2">
      <c r="C22" s="17" t="s">
        <v>36</v>
      </c>
      <c r="D22" s="42">
        <v>5008.2119999999995</v>
      </c>
      <c r="E22" s="45">
        <v>4220</v>
      </c>
      <c r="F22" s="44">
        <v>-788.21199999999999</v>
      </c>
    </row>
    <row r="23" spans="3:6" x14ac:dyDescent="0.2">
      <c r="C23" s="48" t="s">
        <v>76</v>
      </c>
      <c r="D23" s="49">
        <v>15958.311871999997</v>
      </c>
      <c r="E23" s="50">
        <v>9281</v>
      </c>
      <c r="F23" s="51">
        <v>-6677.3118719999984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9"/>
  <sheetViews>
    <sheetView showGridLines="0" workbookViewId="0">
      <selection activeCell="C1" sqref="C1:F2"/>
    </sheetView>
  </sheetViews>
  <sheetFormatPr baseColWidth="10" defaultRowHeight="12.75" x14ac:dyDescent="0.2"/>
  <cols>
    <col min="4" max="4" width="13.5703125" bestFit="1" customWidth="1"/>
    <col min="5" max="5" width="16.42578125" bestFit="1" customWidth="1"/>
    <col min="6" max="6" width="14.5703125" bestFit="1" customWidth="1"/>
    <col min="7" max="7" width="15.5703125" bestFit="1" customWidth="1"/>
  </cols>
  <sheetData>
    <row r="1" spans="3:7" x14ac:dyDescent="0.2">
      <c r="C1" s="3"/>
      <c r="D1" s="3" t="s">
        <v>96</v>
      </c>
      <c r="E1" s="3" t="s">
        <v>97</v>
      </c>
      <c r="F1" s="3"/>
    </row>
    <row r="2" spans="3:7" x14ac:dyDescent="0.2">
      <c r="C2" s="3" t="s">
        <v>98</v>
      </c>
      <c r="D2" s="3"/>
      <c r="E2" s="3"/>
      <c r="F2" s="3"/>
    </row>
    <row r="4" spans="3:7" x14ac:dyDescent="0.2">
      <c r="C4" s="68" t="s">
        <v>74</v>
      </c>
      <c r="D4" s="69">
        <v>2015</v>
      </c>
    </row>
    <row r="5" spans="3:7" x14ac:dyDescent="0.2">
      <c r="C5" s="68" t="s">
        <v>73</v>
      </c>
      <c r="D5" s="69">
        <v>1</v>
      </c>
    </row>
    <row r="6" spans="3:7" x14ac:dyDescent="0.2">
      <c r="C6" s="68" t="s">
        <v>58</v>
      </c>
      <c r="D6" t="s">
        <v>77</v>
      </c>
    </row>
    <row r="8" spans="3:7" x14ac:dyDescent="0.2">
      <c r="C8" s="70" t="s">
        <v>0</v>
      </c>
      <c r="D8" s="70" t="s">
        <v>1</v>
      </c>
      <c r="E8" t="s">
        <v>61</v>
      </c>
      <c r="F8" t="s">
        <v>60</v>
      </c>
      <c r="G8" t="s">
        <v>93</v>
      </c>
    </row>
    <row r="9" spans="3:7" x14ac:dyDescent="0.2">
      <c r="C9" t="s">
        <v>33</v>
      </c>
      <c r="D9">
        <v>10</v>
      </c>
      <c r="E9" s="58">
        <v>559</v>
      </c>
      <c r="F9" s="58">
        <v>1221.924</v>
      </c>
      <c r="G9" s="18">
        <v>-662.92399999999986</v>
      </c>
    </row>
    <row r="10" spans="3:7" x14ac:dyDescent="0.2">
      <c r="C10" t="s">
        <v>33</v>
      </c>
      <c r="D10">
        <v>11</v>
      </c>
      <c r="E10" s="58">
        <v>255</v>
      </c>
      <c r="F10" s="58">
        <v>399.29999999999995</v>
      </c>
      <c r="G10" s="18">
        <v>-144.29999999999998</v>
      </c>
    </row>
    <row r="11" spans="3:7" x14ac:dyDescent="0.2">
      <c r="C11" t="s">
        <v>33</v>
      </c>
      <c r="D11">
        <v>12</v>
      </c>
      <c r="E11" s="58">
        <v>549</v>
      </c>
      <c r="F11" s="58">
        <v>1071.3647999999998</v>
      </c>
      <c r="G11" s="18">
        <v>-522.36479999999983</v>
      </c>
    </row>
    <row r="12" spans="3:7" x14ac:dyDescent="0.2">
      <c r="C12" t="s">
        <v>33</v>
      </c>
      <c r="D12">
        <v>14</v>
      </c>
      <c r="E12" s="58">
        <v>216</v>
      </c>
      <c r="F12" s="58">
        <v>709.9857599999998</v>
      </c>
      <c r="G12" s="18">
        <v>-493.98575999999986</v>
      </c>
    </row>
    <row r="13" spans="3:7" x14ac:dyDescent="0.2">
      <c r="C13" t="s">
        <v>33</v>
      </c>
      <c r="D13">
        <v>15</v>
      </c>
      <c r="E13" s="58">
        <v>329</v>
      </c>
      <c r="F13" s="58">
        <v>855.28291199999978</v>
      </c>
      <c r="G13" s="18">
        <v>-526.28291199999978</v>
      </c>
    </row>
    <row r="14" spans="3:7" x14ac:dyDescent="0.2">
      <c r="C14" t="s">
        <v>34</v>
      </c>
      <c r="D14">
        <v>20</v>
      </c>
      <c r="E14" s="58">
        <v>282</v>
      </c>
      <c r="F14" s="58">
        <v>582.25199999999995</v>
      </c>
      <c r="G14" s="18">
        <v>-300.25199999999995</v>
      </c>
    </row>
    <row r="15" spans="3:7" x14ac:dyDescent="0.2">
      <c r="C15" t="s">
        <v>34</v>
      </c>
      <c r="D15">
        <v>22</v>
      </c>
      <c r="E15" s="58">
        <v>530</v>
      </c>
      <c r="F15" s="58">
        <v>1168.1959999999999</v>
      </c>
      <c r="G15" s="18">
        <v>-638.19599999999991</v>
      </c>
    </row>
    <row r="16" spans="3:7" x14ac:dyDescent="0.2">
      <c r="C16" t="s">
        <v>34</v>
      </c>
      <c r="D16">
        <v>23</v>
      </c>
      <c r="E16" s="58">
        <v>331</v>
      </c>
      <c r="F16" s="58">
        <v>330</v>
      </c>
      <c r="G16" s="71">
        <v>1</v>
      </c>
    </row>
    <row r="17" spans="3:7" x14ac:dyDescent="0.2">
      <c r="C17" t="s">
        <v>34</v>
      </c>
      <c r="D17">
        <v>24</v>
      </c>
      <c r="E17" s="58">
        <v>312</v>
      </c>
      <c r="F17" s="58">
        <v>708</v>
      </c>
      <c r="G17" s="18">
        <v>-396</v>
      </c>
    </row>
    <row r="18" spans="3:7" x14ac:dyDescent="0.2">
      <c r="C18" t="s">
        <v>34</v>
      </c>
      <c r="D18">
        <v>25</v>
      </c>
      <c r="E18" s="58">
        <v>241</v>
      </c>
      <c r="F18" s="58">
        <v>456.9</v>
      </c>
      <c r="G18" s="18">
        <v>-215.89999999999998</v>
      </c>
    </row>
    <row r="19" spans="3:7" x14ac:dyDescent="0.2">
      <c r="C19" t="s">
        <v>34</v>
      </c>
      <c r="D19">
        <v>26</v>
      </c>
      <c r="E19" s="58">
        <v>245</v>
      </c>
      <c r="F19" s="58">
        <v>551.57999999999993</v>
      </c>
      <c r="G19" s="18">
        <v>-306.57999999999993</v>
      </c>
    </row>
    <row r="20" spans="3:7" x14ac:dyDescent="0.2">
      <c r="C20" t="s">
        <v>35</v>
      </c>
      <c r="D20">
        <v>33</v>
      </c>
      <c r="E20" s="58">
        <v>461</v>
      </c>
      <c r="F20" s="58">
        <v>881.76</v>
      </c>
      <c r="G20" s="18">
        <v>-420.75999999999993</v>
      </c>
    </row>
    <row r="21" spans="3:7" x14ac:dyDescent="0.2">
      <c r="C21" t="s">
        <v>35</v>
      </c>
      <c r="D21">
        <v>34</v>
      </c>
      <c r="E21" s="58">
        <v>143</v>
      </c>
      <c r="F21" s="58">
        <v>582.25199999999995</v>
      </c>
      <c r="G21" s="18">
        <v>-439.25199999999995</v>
      </c>
    </row>
    <row r="22" spans="3:7" x14ac:dyDescent="0.2">
      <c r="C22" t="s">
        <v>35</v>
      </c>
      <c r="D22">
        <v>35</v>
      </c>
      <c r="E22" s="58">
        <v>462</v>
      </c>
      <c r="F22" s="58">
        <v>1101.3023999999998</v>
      </c>
      <c r="G22" s="18">
        <v>-639.30239999999981</v>
      </c>
    </row>
    <row r="23" spans="3:7" x14ac:dyDescent="0.2">
      <c r="C23" t="s">
        <v>35</v>
      </c>
      <c r="D23">
        <v>36</v>
      </c>
      <c r="E23" s="58">
        <v>146</v>
      </c>
      <c r="F23" s="58">
        <v>330</v>
      </c>
      <c r="G23" s="18">
        <v>-184</v>
      </c>
    </row>
    <row r="24" spans="3:7" x14ac:dyDescent="0.2">
      <c r="C24" t="s">
        <v>36</v>
      </c>
      <c r="D24">
        <v>40</v>
      </c>
      <c r="E24" s="58">
        <v>389</v>
      </c>
      <c r="F24" s="58">
        <v>486</v>
      </c>
      <c r="G24" s="18">
        <v>-97</v>
      </c>
    </row>
    <row r="25" spans="3:7" x14ac:dyDescent="0.2">
      <c r="C25" t="s">
        <v>36</v>
      </c>
      <c r="D25">
        <v>43</v>
      </c>
      <c r="E25" s="58">
        <v>2491</v>
      </c>
      <c r="F25" s="58">
        <v>1762.1000000000001</v>
      </c>
      <c r="G25" s="71">
        <v>728.89999999999986</v>
      </c>
    </row>
    <row r="26" spans="3:7" x14ac:dyDescent="0.2">
      <c r="C26" t="s">
        <v>36</v>
      </c>
      <c r="D26">
        <v>44</v>
      </c>
      <c r="E26" s="58">
        <v>558</v>
      </c>
      <c r="F26" s="58">
        <v>896.4</v>
      </c>
      <c r="G26" s="18">
        <v>-338.4</v>
      </c>
    </row>
    <row r="27" spans="3:7" x14ac:dyDescent="0.2">
      <c r="C27" t="s">
        <v>36</v>
      </c>
      <c r="D27">
        <v>45</v>
      </c>
      <c r="E27" s="58">
        <v>550</v>
      </c>
      <c r="F27" s="58">
        <v>1281.46</v>
      </c>
      <c r="G27" s="18">
        <v>-731.46</v>
      </c>
    </row>
    <row r="28" spans="3:7" x14ac:dyDescent="0.2">
      <c r="C28" t="s">
        <v>36</v>
      </c>
      <c r="D28">
        <v>46</v>
      </c>
      <c r="E28" s="58">
        <v>232</v>
      </c>
      <c r="F28" s="58">
        <v>582.25199999999995</v>
      </c>
      <c r="G28" s="18">
        <v>-350.25199999999995</v>
      </c>
    </row>
    <row r="29" spans="3:7" x14ac:dyDescent="0.2">
      <c r="C29" t="s">
        <v>76</v>
      </c>
      <c r="E29" s="58">
        <v>9281</v>
      </c>
      <c r="F29" s="58">
        <v>15958.311871999998</v>
      </c>
      <c r="G29" s="58">
        <v>-6677.3118720000002</v>
      </c>
    </row>
  </sheetData>
  <conditionalFormatting pivot="1" sqref="G9:G28">
    <cfRule type="iconSet" priority="1">
      <iconSet iconSet="3ArrowsGray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30"/>
  <sheetViews>
    <sheetView showGridLines="0" workbookViewId="0">
      <selection activeCell="C1" sqref="C1:G2"/>
    </sheetView>
  </sheetViews>
  <sheetFormatPr baseColWidth="10" defaultRowHeight="12.75" x14ac:dyDescent="0.2"/>
  <cols>
    <col min="4" max="4" width="15.28515625" customWidth="1"/>
    <col min="5" max="5" width="10.28515625" bestFit="1" customWidth="1"/>
    <col min="6" max="6" width="16.42578125" bestFit="1" customWidth="1"/>
    <col min="7" max="7" width="14.5703125" bestFit="1" customWidth="1"/>
    <col min="8" max="8" width="15.5703125" bestFit="1" customWidth="1"/>
  </cols>
  <sheetData>
    <row r="1" spans="3:8" x14ac:dyDescent="0.2">
      <c r="C1" s="3"/>
      <c r="D1" s="3" t="s">
        <v>96</v>
      </c>
      <c r="E1" s="3" t="s">
        <v>97</v>
      </c>
      <c r="F1" s="3"/>
      <c r="G1" s="3" t="s">
        <v>2</v>
      </c>
    </row>
    <row r="2" spans="3:8" x14ac:dyDescent="0.2">
      <c r="C2" s="3" t="s">
        <v>99</v>
      </c>
      <c r="D2" s="3"/>
      <c r="E2" s="3"/>
      <c r="F2" s="3"/>
    </row>
    <row r="4" spans="3:8" x14ac:dyDescent="0.2">
      <c r="C4" s="68" t="s">
        <v>74</v>
      </c>
      <c r="D4" s="69">
        <v>2015</v>
      </c>
    </row>
    <row r="5" spans="3:8" x14ac:dyDescent="0.2">
      <c r="C5" s="68" t="s">
        <v>73</v>
      </c>
      <c r="D5" s="69">
        <v>1</v>
      </c>
    </row>
    <row r="6" spans="3:8" x14ac:dyDescent="0.2">
      <c r="C6" s="68" t="s">
        <v>58</v>
      </c>
      <c r="D6" t="s">
        <v>77</v>
      </c>
    </row>
    <row r="8" spans="3:8" x14ac:dyDescent="0.2">
      <c r="C8" s="70" t="s">
        <v>0</v>
      </c>
      <c r="D8" s="70" t="s">
        <v>1</v>
      </c>
      <c r="E8" s="70" t="s">
        <v>2</v>
      </c>
      <c r="F8" t="s">
        <v>61</v>
      </c>
      <c r="G8" t="s">
        <v>60</v>
      </c>
      <c r="H8" t="s">
        <v>93</v>
      </c>
    </row>
    <row r="9" spans="3:8" x14ac:dyDescent="0.2">
      <c r="C9" t="s">
        <v>33</v>
      </c>
      <c r="D9" s="72">
        <v>10</v>
      </c>
      <c r="E9" t="s">
        <v>37</v>
      </c>
      <c r="F9" s="58">
        <v>350</v>
      </c>
      <c r="G9" s="58">
        <v>733.92000000000007</v>
      </c>
      <c r="H9" s="58">
        <v>-383.92</v>
      </c>
    </row>
    <row r="10" spans="3:8" x14ac:dyDescent="0.2">
      <c r="C10" t="s">
        <v>33</v>
      </c>
      <c r="D10" s="72">
        <v>10</v>
      </c>
      <c r="E10" t="s">
        <v>38</v>
      </c>
      <c r="F10" s="58">
        <v>209</v>
      </c>
      <c r="G10" s="58">
        <v>488.00399999999991</v>
      </c>
      <c r="H10" s="58">
        <v>-279.00399999999996</v>
      </c>
    </row>
    <row r="11" spans="3:8" x14ac:dyDescent="0.2">
      <c r="C11" t="s">
        <v>33</v>
      </c>
      <c r="D11" s="72">
        <v>11</v>
      </c>
      <c r="E11" t="s">
        <v>42</v>
      </c>
      <c r="F11" s="58">
        <v>255</v>
      </c>
      <c r="G11" s="58">
        <v>399.29999999999995</v>
      </c>
      <c r="H11" s="58">
        <v>-144.29999999999998</v>
      </c>
    </row>
    <row r="12" spans="3:8" x14ac:dyDescent="0.2">
      <c r="C12" t="s">
        <v>33</v>
      </c>
      <c r="D12" s="72">
        <v>12</v>
      </c>
      <c r="E12" t="s">
        <v>39</v>
      </c>
      <c r="F12" s="58">
        <v>549</v>
      </c>
      <c r="G12" s="58">
        <v>1071.3647999999998</v>
      </c>
      <c r="H12" s="58">
        <v>-522.36479999999983</v>
      </c>
    </row>
    <row r="13" spans="3:8" x14ac:dyDescent="0.2">
      <c r="C13" t="s">
        <v>33</v>
      </c>
      <c r="D13" s="72">
        <v>14</v>
      </c>
      <c r="E13" t="s">
        <v>40</v>
      </c>
      <c r="F13" s="58">
        <v>216</v>
      </c>
      <c r="G13" s="58">
        <v>709.9857599999998</v>
      </c>
      <c r="H13" s="58">
        <v>-493.98575999999986</v>
      </c>
    </row>
    <row r="14" spans="3:8" x14ac:dyDescent="0.2">
      <c r="C14" t="s">
        <v>33</v>
      </c>
      <c r="D14" s="72">
        <v>15</v>
      </c>
      <c r="E14" t="s">
        <v>41</v>
      </c>
      <c r="F14" s="58">
        <v>329</v>
      </c>
      <c r="G14" s="58">
        <v>855.28291199999978</v>
      </c>
      <c r="H14" s="58">
        <v>-526.28291199999978</v>
      </c>
    </row>
    <row r="15" spans="3:8" x14ac:dyDescent="0.2">
      <c r="C15" t="s">
        <v>34</v>
      </c>
      <c r="D15" s="72">
        <v>20</v>
      </c>
      <c r="E15" t="s">
        <v>43</v>
      </c>
      <c r="F15" s="58">
        <v>282</v>
      </c>
      <c r="G15" s="58">
        <v>582.25199999999995</v>
      </c>
      <c r="H15" s="58">
        <v>-300.25199999999995</v>
      </c>
    </row>
    <row r="16" spans="3:8" x14ac:dyDescent="0.2">
      <c r="C16" t="s">
        <v>34</v>
      </c>
      <c r="D16" s="72">
        <v>22</v>
      </c>
      <c r="E16" t="s">
        <v>44</v>
      </c>
      <c r="F16" s="58">
        <v>530</v>
      </c>
      <c r="G16" s="58">
        <v>1168.1959999999999</v>
      </c>
      <c r="H16" s="58">
        <v>-638.19599999999991</v>
      </c>
    </row>
    <row r="17" spans="3:8" x14ac:dyDescent="0.2">
      <c r="C17" t="s">
        <v>34</v>
      </c>
      <c r="D17" s="72">
        <v>23</v>
      </c>
      <c r="E17" t="s">
        <v>47</v>
      </c>
      <c r="F17" s="58">
        <v>331</v>
      </c>
      <c r="G17" s="58">
        <v>330</v>
      </c>
      <c r="H17" s="74">
        <v>1</v>
      </c>
    </row>
    <row r="18" spans="3:8" x14ac:dyDescent="0.2">
      <c r="C18" t="s">
        <v>34</v>
      </c>
      <c r="D18" s="72">
        <v>24</v>
      </c>
      <c r="E18" t="s">
        <v>45</v>
      </c>
      <c r="F18" s="58">
        <v>312</v>
      </c>
      <c r="G18" s="58">
        <v>708</v>
      </c>
      <c r="H18" s="58">
        <v>-396</v>
      </c>
    </row>
    <row r="19" spans="3:8" x14ac:dyDescent="0.2">
      <c r="C19" t="s">
        <v>34</v>
      </c>
      <c r="D19" s="72">
        <v>25</v>
      </c>
      <c r="E19" t="s">
        <v>46</v>
      </c>
      <c r="F19" s="58">
        <v>241</v>
      </c>
      <c r="G19" s="58">
        <v>456.9</v>
      </c>
      <c r="H19" s="58">
        <v>-215.89999999999998</v>
      </c>
    </row>
    <row r="20" spans="3:8" x14ac:dyDescent="0.2">
      <c r="C20" t="s">
        <v>34</v>
      </c>
      <c r="D20" s="72">
        <v>26</v>
      </c>
      <c r="E20" t="s">
        <v>48</v>
      </c>
      <c r="F20" s="58">
        <v>245</v>
      </c>
      <c r="G20" s="58">
        <v>551.57999999999993</v>
      </c>
      <c r="H20" s="58">
        <v>-306.57999999999993</v>
      </c>
    </row>
    <row r="21" spans="3:8" x14ac:dyDescent="0.2">
      <c r="C21" t="s">
        <v>35</v>
      </c>
      <c r="D21" s="72">
        <v>33</v>
      </c>
      <c r="E21" t="s">
        <v>49</v>
      </c>
      <c r="F21" s="58">
        <v>461</v>
      </c>
      <c r="G21" s="58">
        <v>881.76</v>
      </c>
      <c r="H21" s="58">
        <v>-420.75999999999993</v>
      </c>
    </row>
    <row r="22" spans="3:8" x14ac:dyDescent="0.2">
      <c r="C22" t="s">
        <v>35</v>
      </c>
      <c r="D22" s="72">
        <v>34</v>
      </c>
      <c r="E22" t="s">
        <v>50</v>
      </c>
      <c r="F22" s="58">
        <v>143</v>
      </c>
      <c r="G22" s="58">
        <v>582.25199999999995</v>
      </c>
      <c r="H22" s="58">
        <v>-439.25199999999995</v>
      </c>
    </row>
    <row r="23" spans="3:8" x14ac:dyDescent="0.2">
      <c r="C23" t="s">
        <v>35</v>
      </c>
      <c r="D23" s="72">
        <v>35</v>
      </c>
      <c r="E23" t="s">
        <v>51</v>
      </c>
      <c r="F23" s="58">
        <v>462</v>
      </c>
      <c r="G23" s="58">
        <v>1101.3023999999998</v>
      </c>
      <c r="H23" s="58">
        <v>-639.30239999999981</v>
      </c>
    </row>
    <row r="24" spans="3:8" x14ac:dyDescent="0.2">
      <c r="C24" t="s">
        <v>35</v>
      </c>
      <c r="D24" s="72">
        <v>36</v>
      </c>
      <c r="E24" t="s">
        <v>52</v>
      </c>
      <c r="F24" s="58">
        <v>146</v>
      </c>
      <c r="G24" s="58">
        <v>330</v>
      </c>
      <c r="H24" s="58">
        <v>-184</v>
      </c>
    </row>
    <row r="25" spans="3:8" x14ac:dyDescent="0.2">
      <c r="C25" t="s">
        <v>36</v>
      </c>
      <c r="D25" s="72">
        <v>40</v>
      </c>
      <c r="E25" t="s">
        <v>53</v>
      </c>
      <c r="F25" s="58">
        <v>389</v>
      </c>
      <c r="G25" s="58">
        <v>486</v>
      </c>
      <c r="H25" s="58">
        <v>-97</v>
      </c>
    </row>
    <row r="26" spans="3:8" x14ac:dyDescent="0.2">
      <c r="C26" t="s">
        <v>36</v>
      </c>
      <c r="D26" s="72">
        <v>43</v>
      </c>
      <c r="E26" t="s">
        <v>54</v>
      </c>
      <c r="F26" s="58">
        <v>2491</v>
      </c>
      <c r="G26" s="58">
        <v>1762.1000000000001</v>
      </c>
      <c r="H26" s="74">
        <v>728.89999999999986</v>
      </c>
    </row>
    <row r="27" spans="3:8" x14ac:dyDescent="0.2">
      <c r="C27" t="s">
        <v>36</v>
      </c>
      <c r="D27" s="72">
        <v>44</v>
      </c>
      <c r="E27" t="s">
        <v>56</v>
      </c>
      <c r="F27" s="58">
        <v>558</v>
      </c>
      <c r="G27" s="58">
        <v>896.4</v>
      </c>
      <c r="H27" s="58">
        <v>-338.4</v>
      </c>
    </row>
    <row r="28" spans="3:8" x14ac:dyDescent="0.2">
      <c r="C28" t="s">
        <v>36</v>
      </c>
      <c r="D28" s="72">
        <v>45</v>
      </c>
      <c r="E28" t="s">
        <v>55</v>
      </c>
      <c r="F28" s="58">
        <v>550</v>
      </c>
      <c r="G28" s="58">
        <v>1281.46</v>
      </c>
      <c r="H28" s="58">
        <v>-731.46</v>
      </c>
    </row>
    <row r="29" spans="3:8" x14ac:dyDescent="0.2">
      <c r="C29" t="s">
        <v>36</v>
      </c>
      <c r="D29" s="72">
        <v>46</v>
      </c>
      <c r="E29" t="s">
        <v>57</v>
      </c>
      <c r="F29" s="58">
        <v>232</v>
      </c>
      <c r="G29" s="58">
        <v>582.25199999999995</v>
      </c>
      <c r="H29" s="58">
        <v>-350.25199999999995</v>
      </c>
    </row>
    <row r="30" spans="3:8" x14ac:dyDescent="0.2">
      <c r="C30" t="s">
        <v>76</v>
      </c>
      <c r="F30" s="58">
        <v>9281</v>
      </c>
      <c r="G30" s="58">
        <v>15958.311871999998</v>
      </c>
      <c r="H30" s="58">
        <v>-6677.3118720000002</v>
      </c>
    </row>
  </sheetData>
  <conditionalFormatting pivot="1">
    <cfRule type="iconSet" priority="2">
      <iconSet iconSet="3ArrowsGray">
        <cfvo type="percent" val="0"/>
        <cfvo type="percent" val="33"/>
        <cfvo type="percent" val="67"/>
      </iconSet>
    </cfRule>
  </conditionalFormatting>
  <conditionalFormatting pivot="1" sqref="H9:H29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{B87D3498-F401-4EA6-949A-7244C8243E4B}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B87D3498-F401-4EA6-949A-7244C8243E4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H9:H29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40"/>
  <sheetViews>
    <sheetView showGridLines="0" zoomScale="84" zoomScaleNormal="84" workbookViewId="0">
      <selection activeCell="J18" sqref="J18"/>
    </sheetView>
  </sheetViews>
  <sheetFormatPr baseColWidth="10" defaultRowHeight="12.75" x14ac:dyDescent="0.2"/>
  <cols>
    <col min="4" max="4" width="15.28515625" customWidth="1"/>
    <col min="5" max="5" width="12.42578125" customWidth="1"/>
    <col min="6" max="6" width="22" customWidth="1"/>
    <col min="7" max="7" width="16.42578125" customWidth="1"/>
    <col min="8" max="8" width="14.5703125" customWidth="1"/>
    <col min="9" max="9" width="15.5703125" bestFit="1" customWidth="1"/>
  </cols>
  <sheetData>
    <row r="1" spans="3:9" x14ac:dyDescent="0.2">
      <c r="C1" s="3"/>
      <c r="D1" s="3" t="s">
        <v>96</v>
      </c>
      <c r="E1" s="3" t="s">
        <v>100</v>
      </c>
      <c r="F1" s="3"/>
      <c r="G1" s="3" t="s">
        <v>2</v>
      </c>
    </row>
    <row r="2" spans="3:9" x14ac:dyDescent="0.2">
      <c r="C2" s="3" t="s">
        <v>101</v>
      </c>
      <c r="D2" s="3"/>
      <c r="E2" s="3"/>
      <c r="F2" s="3"/>
    </row>
    <row r="4" spans="3:9" x14ac:dyDescent="0.2">
      <c r="C4" s="68" t="s">
        <v>74</v>
      </c>
      <c r="D4" t="s">
        <v>77</v>
      </c>
    </row>
    <row r="5" spans="3:9" x14ac:dyDescent="0.2">
      <c r="C5" s="68" t="s">
        <v>73</v>
      </c>
      <c r="D5" s="69">
        <v>1</v>
      </c>
    </row>
    <row r="6" spans="3:9" x14ac:dyDescent="0.2">
      <c r="C6" s="68" t="s">
        <v>58</v>
      </c>
      <c r="D6" t="s">
        <v>77</v>
      </c>
    </row>
    <row r="8" spans="3:9" x14ac:dyDescent="0.2">
      <c r="C8" s="70" t="s">
        <v>0</v>
      </c>
      <c r="D8" s="70" t="s">
        <v>1</v>
      </c>
      <c r="E8" s="70" t="s">
        <v>2</v>
      </c>
      <c r="F8" s="70" t="s">
        <v>3</v>
      </c>
      <c r="G8" t="s">
        <v>61</v>
      </c>
      <c r="H8" t="s">
        <v>60</v>
      </c>
      <c r="I8" t="s">
        <v>93</v>
      </c>
    </row>
    <row r="9" spans="3:9" x14ac:dyDescent="0.2">
      <c r="C9" t="s">
        <v>33</v>
      </c>
      <c r="D9" s="72">
        <v>10</v>
      </c>
      <c r="E9" t="s">
        <v>37</v>
      </c>
      <c r="F9" t="s">
        <v>4</v>
      </c>
      <c r="G9" s="58">
        <v>158</v>
      </c>
      <c r="H9" s="58">
        <v>403.91999999999996</v>
      </c>
      <c r="I9" s="58">
        <v>-245.92</v>
      </c>
    </row>
    <row r="10" spans="3:9" x14ac:dyDescent="0.2">
      <c r="C10" t="s">
        <v>33</v>
      </c>
      <c r="D10" s="72">
        <v>10</v>
      </c>
      <c r="E10" t="s">
        <v>37</v>
      </c>
      <c r="F10" t="s">
        <v>9</v>
      </c>
      <c r="G10" s="58">
        <v>192</v>
      </c>
      <c r="H10" s="58">
        <v>330</v>
      </c>
      <c r="I10" s="58">
        <v>-138</v>
      </c>
    </row>
    <row r="11" spans="3:9" x14ac:dyDescent="0.2">
      <c r="C11" t="s">
        <v>33</v>
      </c>
      <c r="D11" s="72">
        <v>10</v>
      </c>
      <c r="E11" t="s">
        <v>38</v>
      </c>
      <c r="F11" t="s">
        <v>5</v>
      </c>
      <c r="G11" s="58">
        <v>209</v>
      </c>
      <c r="H11" s="58">
        <v>488.00399999999991</v>
      </c>
      <c r="I11" s="58">
        <v>-279.00399999999996</v>
      </c>
    </row>
    <row r="12" spans="3:9" x14ac:dyDescent="0.2">
      <c r="C12" t="s">
        <v>33</v>
      </c>
      <c r="D12" s="72">
        <v>11</v>
      </c>
      <c r="E12" t="s">
        <v>42</v>
      </c>
      <c r="F12" t="s">
        <v>10</v>
      </c>
      <c r="G12" s="58">
        <v>255</v>
      </c>
      <c r="H12" s="58">
        <v>399.29999999999995</v>
      </c>
      <c r="I12" s="58">
        <v>-144.29999999999998</v>
      </c>
    </row>
    <row r="13" spans="3:9" x14ac:dyDescent="0.2">
      <c r="C13" t="s">
        <v>33</v>
      </c>
      <c r="D13" s="72">
        <v>12</v>
      </c>
      <c r="E13" t="s">
        <v>39</v>
      </c>
      <c r="F13" t="s">
        <v>6</v>
      </c>
      <c r="G13" s="58">
        <v>310</v>
      </c>
      <c r="H13" s="58">
        <v>588.90479999999991</v>
      </c>
      <c r="I13" s="58">
        <v>-278.90479999999991</v>
      </c>
    </row>
    <row r="14" spans="3:9" x14ac:dyDescent="0.2">
      <c r="C14" t="s">
        <v>33</v>
      </c>
      <c r="D14" s="72">
        <v>12</v>
      </c>
      <c r="E14" t="s">
        <v>39</v>
      </c>
      <c r="F14" t="s">
        <v>11</v>
      </c>
      <c r="G14" s="58">
        <v>239</v>
      </c>
      <c r="H14" s="58">
        <v>482.46</v>
      </c>
      <c r="I14" s="58">
        <v>-243.45999999999998</v>
      </c>
    </row>
    <row r="15" spans="3:9" x14ac:dyDescent="0.2">
      <c r="C15" t="s">
        <v>33</v>
      </c>
      <c r="D15" s="72">
        <v>14</v>
      </c>
      <c r="E15" t="s">
        <v>40</v>
      </c>
      <c r="F15" t="s">
        <v>7</v>
      </c>
      <c r="G15" s="58">
        <v>216</v>
      </c>
      <c r="H15" s="58">
        <v>709.9857599999998</v>
      </c>
      <c r="I15" s="58">
        <v>-493.98575999999986</v>
      </c>
    </row>
    <row r="16" spans="3:9" x14ac:dyDescent="0.2">
      <c r="C16" t="s">
        <v>33</v>
      </c>
      <c r="D16" s="72">
        <v>15</v>
      </c>
      <c r="E16" t="s">
        <v>41</v>
      </c>
      <c r="F16" t="s">
        <v>8</v>
      </c>
      <c r="G16" s="58">
        <v>329</v>
      </c>
      <c r="H16" s="58">
        <v>855.28291199999978</v>
      </c>
      <c r="I16" s="58">
        <v>-526.28291199999978</v>
      </c>
    </row>
    <row r="17" spans="3:9" x14ac:dyDescent="0.2">
      <c r="C17" t="s">
        <v>34</v>
      </c>
      <c r="D17" s="72">
        <v>20</v>
      </c>
      <c r="E17" t="s">
        <v>43</v>
      </c>
      <c r="F17" t="s">
        <v>12</v>
      </c>
      <c r="G17" s="58">
        <v>282</v>
      </c>
      <c r="H17" s="58">
        <v>582.25199999999995</v>
      </c>
      <c r="I17" s="58">
        <v>-300.25199999999995</v>
      </c>
    </row>
    <row r="18" spans="3:9" x14ac:dyDescent="0.2">
      <c r="C18" t="s">
        <v>34</v>
      </c>
      <c r="D18" s="72">
        <v>22</v>
      </c>
      <c r="E18" t="s">
        <v>44</v>
      </c>
      <c r="F18" t="s">
        <v>13</v>
      </c>
      <c r="G18" s="58">
        <v>235</v>
      </c>
      <c r="H18" s="58">
        <v>503</v>
      </c>
      <c r="I18" s="58">
        <v>-268</v>
      </c>
    </row>
    <row r="19" spans="3:9" x14ac:dyDescent="0.2">
      <c r="C19" t="s">
        <v>34</v>
      </c>
      <c r="D19" s="72">
        <v>22</v>
      </c>
      <c r="E19" t="s">
        <v>44</v>
      </c>
      <c r="F19" t="s">
        <v>18</v>
      </c>
      <c r="G19" s="58">
        <v>295</v>
      </c>
      <c r="H19" s="58">
        <v>665.19599999999991</v>
      </c>
      <c r="I19" s="58">
        <v>-370.19599999999991</v>
      </c>
    </row>
    <row r="20" spans="3:9" x14ac:dyDescent="0.2">
      <c r="C20" t="s">
        <v>34</v>
      </c>
      <c r="D20" s="72">
        <v>23</v>
      </c>
      <c r="E20" t="s">
        <v>47</v>
      </c>
      <c r="F20" t="s">
        <v>13</v>
      </c>
      <c r="G20" s="58">
        <v>331</v>
      </c>
      <c r="H20" s="58">
        <v>330</v>
      </c>
      <c r="I20" s="73">
        <v>1</v>
      </c>
    </row>
    <row r="21" spans="3:9" x14ac:dyDescent="0.2">
      <c r="C21" t="s">
        <v>34</v>
      </c>
      <c r="D21" s="72">
        <v>24</v>
      </c>
      <c r="E21" t="s">
        <v>45</v>
      </c>
      <c r="F21" t="s">
        <v>14</v>
      </c>
      <c r="G21" s="58">
        <v>157</v>
      </c>
      <c r="H21" s="58">
        <v>330</v>
      </c>
      <c r="I21" s="58">
        <v>-173</v>
      </c>
    </row>
    <row r="22" spans="3:9" x14ac:dyDescent="0.2">
      <c r="C22" t="s">
        <v>34</v>
      </c>
      <c r="D22" s="72">
        <v>24</v>
      </c>
      <c r="E22" t="s">
        <v>45</v>
      </c>
      <c r="F22" t="s">
        <v>15</v>
      </c>
      <c r="G22" s="58">
        <v>155</v>
      </c>
      <c r="H22" s="58">
        <v>378</v>
      </c>
      <c r="I22" s="58">
        <v>-223</v>
      </c>
    </row>
    <row r="23" spans="3:9" x14ac:dyDescent="0.2">
      <c r="C23" t="s">
        <v>34</v>
      </c>
      <c r="D23" s="72">
        <v>25</v>
      </c>
      <c r="E23" t="s">
        <v>46</v>
      </c>
      <c r="F23" t="s">
        <v>16</v>
      </c>
      <c r="G23" s="58">
        <v>241</v>
      </c>
      <c r="H23" s="58">
        <v>456.9</v>
      </c>
      <c r="I23" s="58">
        <v>-215.89999999999998</v>
      </c>
    </row>
    <row r="24" spans="3:9" x14ac:dyDescent="0.2">
      <c r="C24" t="s">
        <v>34</v>
      </c>
      <c r="D24" s="72">
        <v>26</v>
      </c>
      <c r="E24" t="s">
        <v>48</v>
      </c>
      <c r="F24" t="s">
        <v>17</v>
      </c>
      <c r="G24" s="58">
        <v>245</v>
      </c>
      <c r="H24" s="58">
        <v>551.57999999999993</v>
      </c>
      <c r="I24" s="58">
        <v>-306.57999999999993</v>
      </c>
    </row>
    <row r="25" spans="3:9" x14ac:dyDescent="0.2">
      <c r="C25" t="s">
        <v>35</v>
      </c>
      <c r="D25" s="72">
        <v>33</v>
      </c>
      <c r="E25" t="s">
        <v>49</v>
      </c>
      <c r="F25" t="s">
        <v>6</v>
      </c>
      <c r="G25" s="58">
        <v>253</v>
      </c>
      <c r="H25" s="58">
        <v>482.46</v>
      </c>
      <c r="I25" s="58">
        <v>-229.45999999999998</v>
      </c>
    </row>
    <row r="26" spans="3:9" x14ac:dyDescent="0.2">
      <c r="C26" t="s">
        <v>35</v>
      </c>
      <c r="D26" s="72">
        <v>33</v>
      </c>
      <c r="E26" t="s">
        <v>49</v>
      </c>
      <c r="F26" t="s">
        <v>19</v>
      </c>
      <c r="G26" s="58">
        <v>208</v>
      </c>
      <c r="H26" s="58">
        <v>399.29999999999995</v>
      </c>
      <c r="I26" s="58">
        <v>-191.29999999999998</v>
      </c>
    </row>
    <row r="27" spans="3:9" x14ac:dyDescent="0.2">
      <c r="C27" t="s">
        <v>35</v>
      </c>
      <c r="D27" s="72">
        <v>34</v>
      </c>
      <c r="E27" t="s">
        <v>50</v>
      </c>
      <c r="F27" t="s">
        <v>20</v>
      </c>
      <c r="G27" s="58">
        <v>143</v>
      </c>
      <c r="H27" s="58">
        <v>582.25199999999995</v>
      </c>
      <c r="I27" s="58">
        <v>-439.25199999999995</v>
      </c>
    </row>
    <row r="28" spans="3:9" x14ac:dyDescent="0.2">
      <c r="C28" t="s">
        <v>35</v>
      </c>
      <c r="D28" s="72">
        <v>35</v>
      </c>
      <c r="E28" t="s">
        <v>51</v>
      </c>
      <c r="F28" t="s">
        <v>21</v>
      </c>
      <c r="G28" s="58">
        <v>254</v>
      </c>
      <c r="H28" s="58">
        <v>702.00239999999985</v>
      </c>
      <c r="I28" s="58">
        <v>-448.00239999999985</v>
      </c>
    </row>
    <row r="29" spans="3:9" x14ac:dyDescent="0.2">
      <c r="C29" t="s">
        <v>35</v>
      </c>
      <c r="D29" s="72">
        <v>35</v>
      </c>
      <c r="E29" t="s">
        <v>51</v>
      </c>
      <c r="F29" t="s">
        <v>23</v>
      </c>
      <c r="G29" s="58">
        <v>208</v>
      </c>
      <c r="H29" s="58">
        <v>399.29999999999995</v>
      </c>
      <c r="I29" s="58">
        <v>-191.29999999999998</v>
      </c>
    </row>
    <row r="30" spans="3:9" x14ac:dyDescent="0.2">
      <c r="C30" t="s">
        <v>35</v>
      </c>
      <c r="D30" s="72">
        <v>36</v>
      </c>
      <c r="E30" t="s">
        <v>52</v>
      </c>
      <c r="F30" t="s">
        <v>22</v>
      </c>
      <c r="G30" s="58">
        <v>146</v>
      </c>
      <c r="H30" s="58">
        <v>330</v>
      </c>
      <c r="I30" s="58">
        <v>-184</v>
      </c>
    </row>
    <row r="31" spans="3:9" x14ac:dyDescent="0.2">
      <c r="C31" t="s">
        <v>36</v>
      </c>
      <c r="D31" s="72">
        <v>40</v>
      </c>
      <c r="E31" t="s">
        <v>53</v>
      </c>
      <c r="F31" t="s">
        <v>24</v>
      </c>
      <c r="G31" s="58">
        <v>389</v>
      </c>
      <c r="H31" s="58">
        <v>486</v>
      </c>
      <c r="I31" s="58">
        <v>-97</v>
      </c>
    </row>
    <row r="32" spans="3:9" x14ac:dyDescent="0.2">
      <c r="C32" t="s">
        <v>36</v>
      </c>
      <c r="D32" s="72">
        <v>43</v>
      </c>
      <c r="E32" t="s">
        <v>54</v>
      </c>
      <c r="F32" t="s">
        <v>25</v>
      </c>
      <c r="G32" s="58">
        <v>344</v>
      </c>
      <c r="H32" s="58">
        <v>470</v>
      </c>
      <c r="I32" s="58">
        <v>-126</v>
      </c>
    </row>
    <row r="33" spans="3:9" x14ac:dyDescent="0.2">
      <c r="C33" t="s">
        <v>36</v>
      </c>
      <c r="D33" s="76">
        <v>43</v>
      </c>
      <c r="E33" s="77" t="s">
        <v>54</v>
      </c>
      <c r="F33" s="77" t="s">
        <v>32</v>
      </c>
      <c r="G33" s="73">
        <v>2025</v>
      </c>
      <c r="H33" s="73">
        <v>962.10000000000014</v>
      </c>
      <c r="I33" s="75">
        <v>1062.8999999999999</v>
      </c>
    </row>
    <row r="34" spans="3:9" x14ac:dyDescent="0.2">
      <c r="C34" t="s">
        <v>36</v>
      </c>
      <c r="D34" s="72">
        <v>43</v>
      </c>
      <c r="E34" t="s">
        <v>54</v>
      </c>
      <c r="F34" t="s">
        <v>27</v>
      </c>
      <c r="G34" s="58">
        <v>122</v>
      </c>
      <c r="H34" s="58">
        <v>330</v>
      </c>
      <c r="I34" s="58">
        <v>-208</v>
      </c>
    </row>
    <row r="35" spans="3:9" x14ac:dyDescent="0.2">
      <c r="C35" t="s">
        <v>36</v>
      </c>
      <c r="D35" s="72">
        <v>44</v>
      </c>
      <c r="E35" t="s">
        <v>56</v>
      </c>
      <c r="F35" t="s">
        <v>26</v>
      </c>
      <c r="G35" s="58">
        <v>189</v>
      </c>
      <c r="H35" s="58">
        <v>497.1</v>
      </c>
      <c r="I35" s="58">
        <v>-308.10000000000002</v>
      </c>
    </row>
    <row r="36" spans="3:9" x14ac:dyDescent="0.2">
      <c r="C36" t="s">
        <v>36</v>
      </c>
      <c r="D36" s="72">
        <v>44</v>
      </c>
      <c r="E36" t="s">
        <v>56</v>
      </c>
      <c r="F36" t="s">
        <v>28</v>
      </c>
      <c r="G36" s="58">
        <v>369</v>
      </c>
      <c r="H36" s="58">
        <v>399.29999999999995</v>
      </c>
      <c r="I36" s="58">
        <v>-30.299999999999983</v>
      </c>
    </row>
    <row r="37" spans="3:9" x14ac:dyDescent="0.2">
      <c r="C37" t="s">
        <v>36</v>
      </c>
      <c r="D37" s="72">
        <v>45</v>
      </c>
      <c r="E37" t="s">
        <v>55</v>
      </c>
      <c r="F37" t="s">
        <v>31</v>
      </c>
      <c r="G37" s="58">
        <v>294</v>
      </c>
      <c r="H37" s="58">
        <v>799</v>
      </c>
      <c r="I37" s="58">
        <v>-505</v>
      </c>
    </row>
    <row r="38" spans="3:9" x14ac:dyDescent="0.2">
      <c r="C38" t="s">
        <v>36</v>
      </c>
      <c r="D38" s="72">
        <v>45</v>
      </c>
      <c r="E38" t="s">
        <v>55</v>
      </c>
      <c r="F38" t="s">
        <v>29</v>
      </c>
      <c r="G38" s="58">
        <v>256</v>
      </c>
      <c r="H38" s="58">
        <v>482.46</v>
      </c>
      <c r="I38" s="58">
        <v>-226.45999999999998</v>
      </c>
    </row>
    <row r="39" spans="3:9" x14ac:dyDescent="0.2">
      <c r="C39" t="s">
        <v>36</v>
      </c>
      <c r="D39" s="72">
        <v>46</v>
      </c>
      <c r="E39" t="s">
        <v>57</v>
      </c>
      <c r="F39" t="s">
        <v>30</v>
      </c>
      <c r="G39" s="58">
        <v>232</v>
      </c>
      <c r="H39" s="58">
        <v>582.25199999999995</v>
      </c>
      <c r="I39" s="58">
        <v>-350.25199999999995</v>
      </c>
    </row>
    <row r="40" spans="3:9" x14ac:dyDescent="0.2">
      <c r="C40" t="s">
        <v>76</v>
      </c>
      <c r="G40" s="58">
        <v>9281</v>
      </c>
      <c r="H40" s="58">
        <v>15958.311871999997</v>
      </c>
      <c r="I40" s="58">
        <v>-6677.3118720000002</v>
      </c>
    </row>
  </sheetData>
  <conditionalFormatting pivot="1">
    <cfRule type="iconSet" priority="3">
      <iconSet iconSet="3ArrowsGray">
        <cfvo type="percent" val="0"/>
        <cfvo type="percent" val="33"/>
        <cfvo type="percent" val="67"/>
      </iconSet>
    </cfRule>
  </conditionalFormatting>
  <conditionalFormatting pivot="1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{72AD4677-1F19-4A43-BCDF-078E5386FD87}</x14:id>
        </ext>
      </extLst>
    </cfRule>
  </conditionalFormatting>
  <conditionalFormatting pivot="1" sqref="I9:I39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72AD4677-1F19-4A43-BCDF-078E5386FD8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38"/>
  <sheetViews>
    <sheetView showGridLines="0" workbookViewId="0">
      <selection activeCell="F27" sqref="F27"/>
    </sheetView>
  </sheetViews>
  <sheetFormatPr baseColWidth="10" defaultRowHeight="12.75" x14ac:dyDescent="0.2"/>
  <cols>
    <col min="3" max="3" width="13.140625" bestFit="1" customWidth="1"/>
    <col min="4" max="8" width="15.5703125" customWidth="1"/>
    <col min="9" max="9" width="15.5703125" bestFit="1" customWidth="1"/>
  </cols>
  <sheetData>
    <row r="1" spans="3:7" x14ac:dyDescent="0.2">
      <c r="C1" s="3"/>
      <c r="D1" s="98" t="s">
        <v>96</v>
      </c>
      <c r="E1" s="3" t="s">
        <v>103</v>
      </c>
      <c r="F1" s="3"/>
      <c r="G1" s="3" t="s">
        <v>2</v>
      </c>
    </row>
    <row r="2" spans="3:7" x14ac:dyDescent="0.2">
      <c r="C2" s="3" t="s">
        <v>102</v>
      </c>
      <c r="D2" s="3"/>
      <c r="E2" s="3"/>
      <c r="F2" s="3"/>
    </row>
    <row r="4" spans="3:7" x14ac:dyDescent="0.2">
      <c r="C4" s="68" t="s">
        <v>74</v>
      </c>
      <c r="D4" t="s">
        <v>77</v>
      </c>
    </row>
    <row r="5" spans="3:7" x14ac:dyDescent="0.2">
      <c r="C5" s="68" t="s">
        <v>73</v>
      </c>
      <c r="D5" s="69">
        <v>1</v>
      </c>
    </row>
    <row r="6" spans="3:7" x14ac:dyDescent="0.2">
      <c r="C6" s="68" t="s">
        <v>58</v>
      </c>
      <c r="D6" t="s">
        <v>77</v>
      </c>
    </row>
    <row r="8" spans="3:7" x14ac:dyDescent="0.2">
      <c r="C8" s="70" t="s">
        <v>3</v>
      </c>
      <c r="D8" t="s">
        <v>93</v>
      </c>
    </row>
    <row r="9" spans="3:7" x14ac:dyDescent="0.2">
      <c r="C9" t="s">
        <v>5</v>
      </c>
      <c r="D9" s="58">
        <v>-279.00399999999996</v>
      </c>
    </row>
    <row r="10" spans="3:7" x14ac:dyDescent="0.2">
      <c r="C10" t="s">
        <v>25</v>
      </c>
      <c r="D10" s="58">
        <v>-126</v>
      </c>
    </row>
    <row r="11" spans="3:7" x14ac:dyDescent="0.2">
      <c r="C11" t="s">
        <v>16</v>
      </c>
      <c r="D11" s="58">
        <v>-215.89999999999998</v>
      </c>
    </row>
    <row r="12" spans="3:7" x14ac:dyDescent="0.2">
      <c r="C12" t="s">
        <v>7</v>
      </c>
      <c r="D12" s="58">
        <v>-493.98575999999986</v>
      </c>
    </row>
    <row r="13" spans="3:7" x14ac:dyDescent="0.2">
      <c r="C13" t="s">
        <v>10</v>
      </c>
      <c r="D13" s="58">
        <v>-144.29999999999998</v>
      </c>
    </row>
    <row r="14" spans="3:7" x14ac:dyDescent="0.2">
      <c r="C14" t="s">
        <v>32</v>
      </c>
      <c r="D14" s="58">
        <v>1062.8999999999999</v>
      </c>
    </row>
    <row r="15" spans="3:7" x14ac:dyDescent="0.2">
      <c r="C15" t="s">
        <v>13</v>
      </c>
      <c r="D15" s="58">
        <v>-267</v>
      </c>
    </row>
    <row r="16" spans="3:7" x14ac:dyDescent="0.2">
      <c r="C16" t="s">
        <v>31</v>
      </c>
      <c r="D16" s="58">
        <v>-505</v>
      </c>
    </row>
    <row r="17" spans="3:4" x14ac:dyDescent="0.2">
      <c r="C17" t="s">
        <v>20</v>
      </c>
      <c r="D17" s="58">
        <v>-439.25199999999995</v>
      </c>
    </row>
    <row r="18" spans="3:4" x14ac:dyDescent="0.2">
      <c r="C18" t="s">
        <v>29</v>
      </c>
      <c r="D18" s="58">
        <v>-226.45999999999998</v>
      </c>
    </row>
    <row r="19" spans="3:4" x14ac:dyDescent="0.2">
      <c r="C19" t="s">
        <v>4</v>
      </c>
      <c r="D19" s="58">
        <v>-245.92</v>
      </c>
    </row>
    <row r="20" spans="3:4" x14ac:dyDescent="0.2">
      <c r="C20" t="s">
        <v>14</v>
      </c>
      <c r="D20" s="58">
        <v>-173</v>
      </c>
    </row>
    <row r="21" spans="3:4" x14ac:dyDescent="0.2">
      <c r="C21" t="s">
        <v>21</v>
      </c>
      <c r="D21" s="58">
        <v>-448.00239999999985</v>
      </c>
    </row>
    <row r="22" spans="3:4" x14ac:dyDescent="0.2">
      <c r="C22" t="s">
        <v>9</v>
      </c>
      <c r="D22" s="58">
        <v>-138</v>
      </c>
    </row>
    <row r="23" spans="3:4" x14ac:dyDescent="0.2">
      <c r="C23" t="s">
        <v>26</v>
      </c>
      <c r="D23" s="58">
        <v>-308.10000000000002</v>
      </c>
    </row>
    <row r="24" spans="3:4" x14ac:dyDescent="0.2">
      <c r="C24" t="s">
        <v>22</v>
      </c>
      <c r="D24" s="58">
        <v>-184</v>
      </c>
    </row>
    <row r="25" spans="3:4" x14ac:dyDescent="0.2">
      <c r="C25" t="s">
        <v>6</v>
      </c>
      <c r="D25" s="58">
        <v>-508.36479999999989</v>
      </c>
    </row>
    <row r="26" spans="3:4" x14ac:dyDescent="0.2">
      <c r="C26" t="s">
        <v>18</v>
      </c>
      <c r="D26" s="58">
        <v>-370.19599999999991</v>
      </c>
    </row>
    <row r="27" spans="3:4" x14ac:dyDescent="0.2">
      <c r="C27" t="s">
        <v>12</v>
      </c>
      <c r="D27" s="58">
        <v>-300.25199999999995</v>
      </c>
    </row>
    <row r="28" spans="3:4" x14ac:dyDescent="0.2">
      <c r="C28" t="s">
        <v>23</v>
      </c>
      <c r="D28" s="58">
        <v>-191.29999999999998</v>
      </c>
    </row>
    <row r="29" spans="3:4" x14ac:dyDescent="0.2">
      <c r="C29" t="s">
        <v>8</v>
      </c>
      <c r="D29" s="58">
        <v>-526.28291199999978</v>
      </c>
    </row>
    <row r="30" spans="3:4" x14ac:dyDescent="0.2">
      <c r="C30" t="s">
        <v>19</v>
      </c>
      <c r="D30" s="58">
        <v>-191.29999999999998</v>
      </c>
    </row>
    <row r="31" spans="3:4" x14ac:dyDescent="0.2">
      <c r="C31" t="s">
        <v>24</v>
      </c>
      <c r="D31" s="58">
        <v>-97</v>
      </c>
    </row>
    <row r="32" spans="3:4" x14ac:dyDescent="0.2">
      <c r="C32" t="s">
        <v>11</v>
      </c>
      <c r="D32" s="58">
        <v>-243.45999999999998</v>
      </c>
    </row>
    <row r="33" spans="3:4" x14ac:dyDescent="0.2">
      <c r="C33" t="s">
        <v>15</v>
      </c>
      <c r="D33" s="58">
        <v>-223</v>
      </c>
    </row>
    <row r="34" spans="3:4" x14ac:dyDescent="0.2">
      <c r="C34" t="s">
        <v>27</v>
      </c>
      <c r="D34" s="58">
        <v>-208</v>
      </c>
    </row>
    <row r="35" spans="3:4" x14ac:dyDescent="0.2">
      <c r="C35" t="s">
        <v>28</v>
      </c>
      <c r="D35" s="58">
        <v>-30.299999999999983</v>
      </c>
    </row>
    <row r="36" spans="3:4" x14ac:dyDescent="0.2">
      <c r="C36" t="s">
        <v>17</v>
      </c>
      <c r="D36" s="58">
        <v>-306.57999999999993</v>
      </c>
    </row>
    <row r="37" spans="3:4" x14ac:dyDescent="0.2">
      <c r="C37" t="s">
        <v>30</v>
      </c>
      <c r="D37" s="58">
        <v>-350.25199999999995</v>
      </c>
    </row>
    <row r="38" spans="3:4" x14ac:dyDescent="0.2">
      <c r="C38" t="s">
        <v>76</v>
      </c>
      <c r="D38" s="58">
        <v>-6677.3118720000002</v>
      </c>
    </row>
  </sheetData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9"/>
  <sheetViews>
    <sheetView showGridLines="0" workbookViewId="0">
      <selection activeCell="I13" sqref="I13"/>
    </sheetView>
  </sheetViews>
  <sheetFormatPr baseColWidth="10" defaultRowHeight="12.75" x14ac:dyDescent="0.2"/>
  <cols>
    <col min="4" max="4" width="15.28515625" customWidth="1"/>
    <col min="5" max="5" width="12.42578125" customWidth="1"/>
    <col min="6" max="6" width="10" bestFit="1" customWidth="1"/>
    <col min="7" max="7" width="16.42578125" customWidth="1"/>
    <col min="8" max="8" width="16.5703125" customWidth="1"/>
    <col min="9" max="9" width="15.5703125" bestFit="1" customWidth="1"/>
  </cols>
  <sheetData>
    <row r="1" spans="3:9" x14ac:dyDescent="0.2">
      <c r="C1" s="3"/>
      <c r="D1" s="98" t="s">
        <v>96</v>
      </c>
      <c r="E1" s="3" t="s">
        <v>103</v>
      </c>
      <c r="F1" s="3"/>
      <c r="G1" s="3" t="s">
        <v>2</v>
      </c>
    </row>
    <row r="2" spans="3:9" x14ac:dyDescent="0.2">
      <c r="C2" s="3" t="s">
        <v>104</v>
      </c>
      <c r="D2" s="3"/>
      <c r="E2" s="3"/>
      <c r="F2" s="3"/>
    </row>
    <row r="4" spans="3:9" x14ac:dyDescent="0.2">
      <c r="C4" s="68" t="s">
        <v>74</v>
      </c>
      <c r="D4" t="s">
        <v>77</v>
      </c>
    </row>
    <row r="5" spans="3:9" x14ac:dyDescent="0.2">
      <c r="C5" s="68" t="s">
        <v>73</v>
      </c>
      <c r="D5" s="69">
        <v>1</v>
      </c>
    </row>
    <row r="6" spans="3:9" x14ac:dyDescent="0.2">
      <c r="C6" s="68" t="s">
        <v>58</v>
      </c>
      <c r="D6" t="s">
        <v>77</v>
      </c>
    </row>
    <row r="8" spans="3:9" x14ac:dyDescent="0.2">
      <c r="C8" s="70" t="s">
        <v>0</v>
      </c>
      <c r="D8" s="70" t="s">
        <v>1</v>
      </c>
      <c r="E8" s="70" t="s">
        <v>2</v>
      </c>
      <c r="F8" s="70" t="s">
        <v>3</v>
      </c>
      <c r="G8" t="s">
        <v>61</v>
      </c>
      <c r="H8" t="s">
        <v>60</v>
      </c>
      <c r="I8" t="s">
        <v>93</v>
      </c>
    </row>
    <row r="9" spans="3:9" x14ac:dyDescent="0.2">
      <c r="C9" t="s">
        <v>36</v>
      </c>
      <c r="D9" s="72">
        <v>43</v>
      </c>
      <c r="E9" t="s">
        <v>54</v>
      </c>
      <c r="F9" s="77" t="s">
        <v>32</v>
      </c>
      <c r="G9" s="73">
        <v>2025</v>
      </c>
      <c r="H9" s="73">
        <v>962.10000000000014</v>
      </c>
      <c r="I9" s="75">
        <v>1062.8999999999999</v>
      </c>
    </row>
  </sheetData>
  <conditionalFormatting pivot="1">
    <cfRule type="iconSet" priority="3">
      <iconSet iconSet="3ArrowsGray">
        <cfvo type="percent" val="0"/>
        <cfvo type="percent" val="33"/>
        <cfvo type="percent" val="67"/>
      </iconSet>
    </cfRule>
  </conditionalFormatting>
  <conditionalFormatting pivot="1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{D61A7BFD-8E27-44F4-822E-CE0AFEFEEEFE}</x14:id>
        </ext>
      </extLst>
    </cfRule>
  </conditionalFormatting>
  <conditionalFormatting pivot="1" sqref="I9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D61A7BFD-8E27-44F4-822E-CE0AFEFEEEF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5" sqref="G25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datos</vt:lpstr>
      <vt:lpstr>campos_tabla</vt:lpstr>
      <vt:lpstr>10</vt:lpstr>
      <vt:lpstr>11</vt:lpstr>
      <vt:lpstr>12</vt:lpstr>
      <vt:lpstr>13</vt:lpstr>
      <vt:lpstr>14</vt:lpstr>
      <vt:lpstr>15</vt:lpstr>
      <vt:lpstr>_</vt:lpstr>
      <vt:lpstr>16</vt:lpstr>
      <vt:lpstr>17</vt:lpstr>
      <vt:lpstr>18</vt:lpstr>
    </vt:vector>
  </TitlesOfParts>
  <Company>Dark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 Muñiz</cp:lastModifiedBy>
  <dcterms:created xsi:type="dcterms:W3CDTF">2007-04-13T20:26:17Z</dcterms:created>
  <dcterms:modified xsi:type="dcterms:W3CDTF">2016-03-26T16:46:59Z</dcterms:modified>
</cp:coreProperties>
</file>